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192.168.0.201\共有\共有\法人決算書\R2法人決算書\"/>
    </mc:Choice>
  </mc:AlternateContent>
  <xr:revisionPtr revIDLastSave="0" documentId="13_ncr:1_{10992B45-532C-447C-9912-D3F127C02992}" xr6:coauthVersionLast="47" xr6:coauthVersionMax="47" xr10:uidLastSave="{00000000-0000-0000-0000-000000000000}"/>
  <bookViews>
    <workbookView xWindow="-120" yWindow="-120" windowWidth="19440" windowHeight="15000" tabRatio="906" firstSheet="1" activeTab="13" xr2:uid="{00000000-000D-0000-FFFF-FFFF00000000}"/>
  </bookViews>
  <sheets>
    <sheet name="注記（法人全体用）" sheetId="70" r:id="rId1"/>
    <sheet name="本部" sheetId="104" r:id="rId2"/>
    <sheet name="丘介護" sheetId="96" r:id="rId3"/>
    <sheet name="奄美" sheetId="95" r:id="rId4"/>
    <sheet name="園介護" sheetId="106" r:id="rId5"/>
    <sheet name="原宿介護" sheetId="98" r:id="rId6"/>
    <sheet name="ホーム介護" sheetId="109" r:id="rId7"/>
    <sheet name="丘措置" sheetId="97" r:id="rId8"/>
    <sheet name="園措置" sheetId="107" r:id="rId9"/>
    <sheet name="ホーム措置" sheetId="113" r:id="rId10"/>
    <sheet name="天使" sheetId="102" r:id="rId11"/>
    <sheet name="園保育園" sheetId="101" r:id="rId12"/>
    <sheet name="平和" sheetId="103" r:id="rId13"/>
    <sheet name="病院本体" sheetId="115" r:id="rId14"/>
    <sheet name="病院公益" sheetId="108" r:id="rId15"/>
    <sheet name="原宿公益" sheetId="99" r:id="rId16"/>
    <sheet name="ホーム公益" sheetId="110" r:id="rId17"/>
    <sheet name="深谷" sheetId="100" r:id="rId18"/>
    <sheet name="本部収益" sheetId="105" r:id="rId19"/>
  </sheets>
  <definedNames>
    <definedName name="_xlnm.Print_Area" localSheetId="6">ホーム介護!$A$1:$M$136</definedName>
    <definedName name="_xlnm.Print_Area" localSheetId="16">ホーム公益!$A$1:$M$128</definedName>
    <definedName name="_xlnm.Print_Area" localSheetId="9">ホーム措置!$A$1:$M$127</definedName>
    <definedName name="_xlnm.Print_Area" localSheetId="4">園介護!$A$1:$M$133</definedName>
    <definedName name="_xlnm.Print_Area" localSheetId="8">園措置!$A$1:$M$132</definedName>
    <definedName name="_xlnm.Print_Area" localSheetId="11">園保育園!$A$1:$M$130</definedName>
    <definedName name="_xlnm.Print_Area" localSheetId="3">奄美!$A$1:$M$132</definedName>
    <definedName name="_xlnm.Print_Area" localSheetId="2">丘介護!$A$1:$M$128</definedName>
    <definedName name="_xlnm.Print_Area" localSheetId="7">丘措置!$A$1:$M$116</definedName>
    <definedName name="_xlnm.Print_Area" localSheetId="5">原宿介護!$A$1:$M$126</definedName>
    <definedName name="_xlnm.Print_Area" localSheetId="15">原宿公益!$A$1:$M$126</definedName>
    <definedName name="_xlnm.Print_Area" localSheetId="17">深谷!$A$1:$M$124</definedName>
    <definedName name="_xlnm.Print_Area" localSheetId="0">'注記（法人全体用）'!$A$1:$K$284</definedName>
    <definedName name="_xlnm.Print_Area" localSheetId="10">天使!$A$1:$M$131</definedName>
    <definedName name="_xlnm.Print_Area" localSheetId="14">病院公益!$A$1:$M$131</definedName>
    <definedName name="_xlnm.Print_Area" localSheetId="13">病院本体!$A$1:$M$201</definedName>
    <definedName name="_xlnm.Print_Area" localSheetId="12">平和!$A$1:$M$126</definedName>
    <definedName name="_xlnm.Print_Area" localSheetId="1">本部!$A$1:$M$127</definedName>
    <definedName name="_xlnm.Print_Area" localSheetId="18">本部収益!$A$1:$M$136</definedName>
  </definedNames>
  <calcPr calcId="181029"/>
</workbook>
</file>

<file path=xl/calcChain.xml><?xml version="1.0" encoding="utf-8"?>
<calcChain xmlns="http://schemas.openxmlformats.org/spreadsheetml/2006/main">
  <c r="H284" i="70" l="1"/>
  <c r="H92" i="70"/>
  <c r="H77" i="70"/>
  <c r="H78" i="70" s="1"/>
  <c r="H82" i="70" s="1"/>
  <c r="H70" i="70"/>
  <c r="H81" i="70"/>
  <c r="I75" i="115"/>
  <c r="I60" i="115"/>
  <c r="I61" i="115" s="1"/>
  <c r="I65" i="115" s="1"/>
  <c r="I53" i="115"/>
  <c r="I64" i="115" s="1"/>
  <c r="F271" i="70"/>
  <c r="F273" i="70" s="1"/>
  <c r="F270" i="70"/>
  <c r="D233" i="70"/>
  <c r="D232" i="70"/>
  <c r="E170" i="115"/>
  <c r="P141" i="115"/>
  <c r="R141" i="115" s="1"/>
  <c r="G134" i="115"/>
  <c r="E134" i="115"/>
  <c r="Q133" i="115"/>
  <c r="P133" i="115"/>
  <c r="R132" i="115"/>
  <c r="I132" i="115"/>
  <c r="R131" i="115"/>
  <c r="I131" i="115"/>
  <c r="I130" i="115"/>
  <c r="I129" i="115"/>
  <c r="Q128" i="115"/>
  <c r="P128" i="115"/>
  <c r="I128" i="115"/>
  <c r="R127" i="115"/>
  <c r="I127" i="115"/>
  <c r="R126" i="115"/>
  <c r="I126" i="115"/>
  <c r="I116" i="115"/>
  <c r="G110" i="115"/>
  <c r="N95" i="115"/>
  <c r="I95" i="115"/>
  <c r="G95" i="115"/>
  <c r="E95" i="115"/>
  <c r="N94" i="115"/>
  <c r="N93" i="115"/>
  <c r="K93" i="115"/>
  <c r="K92" i="115"/>
  <c r="E166" i="70"/>
  <c r="I166" i="70" s="1"/>
  <c r="I91" i="113"/>
  <c r="G90" i="113"/>
  <c r="E90" i="113"/>
  <c r="I90" i="113" s="1"/>
  <c r="I89" i="113"/>
  <c r="I88" i="113"/>
  <c r="I87" i="113"/>
  <c r="G86" i="113"/>
  <c r="E86" i="113"/>
  <c r="I86" i="113"/>
  <c r="G85" i="113"/>
  <c r="G92" i="113"/>
  <c r="E85" i="113"/>
  <c r="I85" i="113"/>
  <c r="G68" i="113"/>
  <c r="I51" i="113"/>
  <c r="G51" i="113"/>
  <c r="E51" i="113"/>
  <c r="K48" i="113"/>
  <c r="K47" i="113"/>
  <c r="K51" i="113"/>
  <c r="I92" i="110"/>
  <c r="I91" i="110"/>
  <c r="G90" i="110"/>
  <c r="G93" i="110"/>
  <c r="E90" i="110"/>
  <c r="I90" i="110"/>
  <c r="I89" i="110"/>
  <c r="I88" i="110"/>
  <c r="I87" i="110"/>
  <c r="I86" i="110"/>
  <c r="I85" i="110"/>
  <c r="I93" i="110"/>
  <c r="I74" i="110"/>
  <c r="G68" i="110"/>
  <c r="I51" i="110"/>
  <c r="G51" i="110"/>
  <c r="E51" i="110"/>
  <c r="K48" i="110"/>
  <c r="K47" i="110"/>
  <c r="K51" i="110" s="1"/>
  <c r="I97" i="109"/>
  <c r="G96" i="109"/>
  <c r="E96" i="109"/>
  <c r="I96" i="109" s="1"/>
  <c r="I95" i="109"/>
  <c r="I94" i="109"/>
  <c r="I93" i="109"/>
  <c r="G92" i="109"/>
  <c r="E92" i="109"/>
  <c r="I92" i="109"/>
  <c r="G91" i="109"/>
  <c r="G98" i="109"/>
  <c r="E91" i="109"/>
  <c r="I91" i="109"/>
  <c r="G74" i="109"/>
  <c r="I58" i="109"/>
  <c r="G58" i="109"/>
  <c r="E58" i="109"/>
  <c r="K55" i="109"/>
  <c r="K54" i="109"/>
  <c r="K58" i="109"/>
  <c r="I92" i="113"/>
  <c r="E92" i="113"/>
  <c r="E93" i="110"/>
  <c r="I98" i="109"/>
  <c r="E98" i="109"/>
  <c r="G96" i="108"/>
  <c r="E96" i="108"/>
  <c r="I89" i="108"/>
  <c r="I88" i="108"/>
  <c r="I96" i="108"/>
  <c r="I77" i="108"/>
  <c r="G71" i="108"/>
  <c r="I54" i="108"/>
  <c r="G54" i="108"/>
  <c r="E54" i="108"/>
  <c r="K52" i="108"/>
  <c r="K51" i="108"/>
  <c r="K54" i="108"/>
  <c r="G118" i="96"/>
  <c r="G96" i="107"/>
  <c r="E96" i="107"/>
  <c r="I94" i="107"/>
  <c r="I93" i="107"/>
  <c r="I92" i="107"/>
  <c r="I91" i="107"/>
  <c r="I90" i="107"/>
  <c r="I89" i="107"/>
  <c r="I88" i="107"/>
  <c r="I96" i="107"/>
  <c r="I78" i="107"/>
  <c r="G72" i="107"/>
  <c r="I53" i="107"/>
  <c r="G53" i="107"/>
  <c r="E53" i="107"/>
  <c r="K50" i="107"/>
  <c r="K49" i="107"/>
  <c r="K53" i="107"/>
  <c r="G97" i="106"/>
  <c r="E97" i="106"/>
  <c r="I95" i="106"/>
  <c r="I94" i="106"/>
  <c r="I93" i="106"/>
  <c r="I92" i="106"/>
  <c r="I91" i="106"/>
  <c r="I90" i="106"/>
  <c r="I89" i="106"/>
  <c r="I97" i="106"/>
  <c r="I78" i="106"/>
  <c r="G72" i="106"/>
  <c r="I58" i="106"/>
  <c r="G58" i="106"/>
  <c r="E58" i="106"/>
  <c r="K55" i="106"/>
  <c r="K54" i="106"/>
  <c r="K58" i="106"/>
  <c r="H129" i="105"/>
  <c r="H131" i="105"/>
  <c r="H128" i="105"/>
  <c r="G83" i="105"/>
  <c r="E83" i="105"/>
  <c r="I81" i="105"/>
  <c r="I80" i="105"/>
  <c r="I79" i="105"/>
  <c r="I78" i="105"/>
  <c r="I63" i="105"/>
  <c r="G57" i="105"/>
  <c r="W47" i="104"/>
  <c r="Q51" i="104"/>
  <c r="S51" i="104"/>
  <c r="U51" i="104"/>
  <c r="W51" i="104"/>
  <c r="G69" i="104"/>
  <c r="I75" i="104"/>
  <c r="I86" i="104"/>
  <c r="I87" i="104"/>
  <c r="I88" i="104"/>
  <c r="E92" i="104"/>
  <c r="G92" i="104"/>
  <c r="I92" i="104"/>
  <c r="G91" i="103"/>
  <c r="E91" i="103"/>
  <c r="I90" i="103"/>
  <c r="I89" i="103"/>
  <c r="I88" i="103"/>
  <c r="I87" i="103"/>
  <c r="I86" i="103"/>
  <c r="I85" i="103"/>
  <c r="I91" i="103"/>
  <c r="I74" i="103"/>
  <c r="G68" i="103"/>
  <c r="I50" i="103"/>
  <c r="G50" i="103"/>
  <c r="E50" i="103"/>
  <c r="K48" i="103"/>
  <c r="K47" i="103"/>
  <c r="G96" i="102"/>
  <c r="E96" i="102"/>
  <c r="I95" i="102"/>
  <c r="I94" i="102"/>
  <c r="I93" i="102"/>
  <c r="I92" i="102"/>
  <c r="I91" i="102"/>
  <c r="I90" i="102"/>
  <c r="I89" i="102"/>
  <c r="I96" i="102" s="1"/>
  <c r="I79" i="102"/>
  <c r="G73" i="102"/>
  <c r="I55" i="102"/>
  <c r="G55" i="102"/>
  <c r="E55" i="102"/>
  <c r="K52" i="102"/>
  <c r="K51" i="102"/>
  <c r="K55" i="102" s="1"/>
  <c r="G95" i="101"/>
  <c r="E95" i="101"/>
  <c r="I93" i="101"/>
  <c r="I92" i="101"/>
  <c r="I91" i="101"/>
  <c r="I90" i="101"/>
  <c r="I89" i="101"/>
  <c r="I95" i="101" s="1"/>
  <c r="I78" i="101"/>
  <c r="G72" i="101"/>
  <c r="I51" i="101"/>
  <c r="G51" i="101"/>
  <c r="E51" i="101"/>
  <c r="K48" i="101"/>
  <c r="K47" i="101"/>
  <c r="K51" i="101"/>
  <c r="F114" i="100"/>
  <c r="G84" i="100"/>
  <c r="E84" i="100"/>
  <c r="I81" i="100"/>
  <c r="I80" i="100"/>
  <c r="I84" i="100"/>
  <c r="I69" i="100"/>
  <c r="G64" i="100"/>
  <c r="G91" i="99"/>
  <c r="E91" i="99"/>
  <c r="I87" i="99"/>
  <c r="I86" i="99"/>
  <c r="I91" i="99"/>
  <c r="I75" i="99"/>
  <c r="G70" i="99"/>
  <c r="E117" i="98"/>
  <c r="G88" i="98"/>
  <c r="E88" i="98"/>
  <c r="I85" i="98"/>
  <c r="I84" i="98"/>
  <c r="I83" i="98"/>
  <c r="I82" i="98"/>
  <c r="I88" i="98"/>
  <c r="I71" i="98"/>
  <c r="G65" i="98"/>
  <c r="G80" i="97"/>
  <c r="E80" i="97"/>
  <c r="I79" i="97"/>
  <c r="I78" i="97"/>
  <c r="I77" i="97"/>
  <c r="I76" i="97"/>
  <c r="I75" i="97"/>
  <c r="I74" i="97"/>
  <c r="I80" i="97"/>
  <c r="I48" i="97"/>
  <c r="G48" i="97"/>
  <c r="E48" i="97"/>
  <c r="K45" i="97"/>
  <c r="K44" i="97"/>
  <c r="K48" i="97"/>
  <c r="G90" i="96"/>
  <c r="E90" i="96"/>
  <c r="I89" i="96"/>
  <c r="I88" i="96"/>
  <c r="I87" i="96"/>
  <c r="I86" i="96"/>
  <c r="I85" i="96"/>
  <c r="I84" i="96"/>
  <c r="I83" i="96"/>
  <c r="I90" i="96"/>
  <c r="I57" i="96"/>
  <c r="G57" i="96"/>
  <c r="E57" i="96"/>
  <c r="K54" i="96"/>
  <c r="K53" i="96"/>
  <c r="K57" i="96"/>
  <c r="G96" i="95"/>
  <c r="E96" i="95"/>
  <c r="I95" i="95"/>
  <c r="I94" i="95"/>
  <c r="I93" i="95"/>
  <c r="I92" i="95"/>
  <c r="I91" i="95"/>
  <c r="I90" i="95"/>
  <c r="I89" i="95"/>
  <c r="I96" i="95"/>
  <c r="I79" i="95"/>
  <c r="G73" i="95"/>
  <c r="I58" i="95"/>
  <c r="G58" i="95"/>
  <c r="E58" i="95"/>
  <c r="K55" i="95"/>
  <c r="K54" i="95"/>
  <c r="K58" i="95"/>
  <c r="G169" i="70"/>
  <c r="E184" i="70"/>
  <c r="F209" i="70"/>
  <c r="D209" i="70"/>
  <c r="H206" i="70"/>
  <c r="H205" i="70"/>
  <c r="H204" i="70"/>
  <c r="H203" i="70"/>
  <c r="H202" i="70"/>
  <c r="H201" i="70"/>
  <c r="H200" i="70"/>
  <c r="H199" i="70"/>
  <c r="H209" i="70" s="1"/>
  <c r="I165" i="70"/>
  <c r="I167" i="70"/>
  <c r="I168" i="70"/>
  <c r="C169" i="70"/>
  <c r="F191" i="70"/>
  <c r="K50" i="103"/>
  <c r="I83" i="105"/>
  <c r="H132" i="105"/>
  <c r="E169" i="70"/>
  <c r="K95" i="115" l="1"/>
  <c r="R133" i="115"/>
  <c r="D234" i="70"/>
  <c r="R128" i="115"/>
  <c r="I66" i="115"/>
  <c r="I134" i="115"/>
  <c r="I169" i="70"/>
  <c r="F274" i="70"/>
  <c r="H8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honbu03</author>
  </authors>
  <commentList>
    <comment ref="G166" authorId="0" shapeId="0" xr:uid="{00000000-0006-0000-0000-000001000000}">
      <text>
        <r>
          <rPr>
            <b/>
            <sz val="9"/>
            <color indexed="81"/>
            <rFont val="ＭＳ Ｐゴシック"/>
            <family val="3"/>
            <charset val="128"/>
          </rPr>
          <t>USER:</t>
        </r>
        <r>
          <rPr>
            <sz val="9"/>
            <color indexed="81"/>
            <rFont val="ＭＳ Ｐゴシック"/>
            <family val="3"/>
            <charset val="128"/>
          </rPr>
          <t xml:space="preserve">
当期減価償却費と除却</t>
        </r>
      </text>
    </comment>
    <comment ref="B195" authorId="0" shapeId="0" xr:uid="{00000000-0006-0000-0000-000002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B213" authorId="0" shapeId="0" xr:uid="{00000000-0006-0000-0000-000003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F251" authorId="1" shapeId="0" xr:uid="{00000000-0006-0000-0000-000004000000}">
      <text>
        <r>
          <rPr>
            <b/>
            <sz val="9"/>
            <color indexed="81"/>
            <rFont val="MS P ゴシック"/>
            <family val="3"/>
            <charset val="128"/>
          </rPr>
          <t>honbu03:</t>
        </r>
        <r>
          <rPr>
            <sz val="9"/>
            <color indexed="81"/>
            <rFont val="MS P ゴシック"/>
            <family val="3"/>
            <charset val="128"/>
          </rPr>
          <t xml:space="preserve">
病院の有形リース資産当期増加額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7" authorId="0" shapeId="0" xr:uid="{00000000-0006-0000-09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00000000-0006-0000-09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00000000-0006-0000-0A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1" authorId="0" shapeId="0" xr:uid="{00000000-0006-0000-0A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00000000-0006-0000-0A00-000003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47" authorId="0" shapeId="0" xr:uid="{00000000-0006-0000-0B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00000000-0006-0000-0B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4" authorId="1" shapeId="0" xr:uid="{00000000-0006-0000-0B00-000003000000}">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7" authorId="0" shapeId="0" xr:uid="{00000000-0006-0000-0C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00000000-0006-0000-0C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92" authorId="0" shapeId="0" xr:uid="{00000000-0006-0000-0D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101" authorId="0" shapeId="0" xr:uid="{00000000-0006-0000-0D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133" authorId="1" shapeId="0" xr:uid="{00000000-0006-0000-0D00-000003000000}">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3" authorId="0" shapeId="0" xr:uid="{00000000-0006-0000-0E00-000001000000}">
      <text>
        <r>
          <rPr>
            <b/>
            <sz val="9"/>
            <color indexed="81"/>
            <rFont val="ＭＳ Ｐゴシック"/>
            <family val="3"/>
            <charset val="128"/>
          </rPr>
          <t>USER:</t>
        </r>
        <r>
          <rPr>
            <sz val="9"/>
            <color indexed="81"/>
            <rFont val="ＭＳ Ｐゴシック"/>
            <family val="3"/>
            <charset val="128"/>
          </rPr>
          <t xml:space="preserve">
該当の退職制度を記入</t>
        </r>
      </text>
    </comment>
    <comment ref="I51" authorId="0" shapeId="0" xr:uid="{00000000-0006-0000-0E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00000000-0006-0000-0E00-000003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3" authorId="0" shapeId="0" xr:uid="{00000000-0006-0000-0F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47" authorId="0" shapeId="0" xr:uid="{00000000-0006-0000-10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00000000-0006-0000-10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2" authorId="1" shapeId="0" xr:uid="{00000000-0006-0000-1000-000003000000}">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00000000-0006-0000-11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00000000-0006-0000-01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U47" authorId="0" shapeId="0" xr:uid="{00000000-0006-0000-01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 ref="C127" authorId="0" shapeId="0" xr:uid="{00000000-0006-0000-0100-000003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00000000-0006-0000-02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3" authorId="0" shapeId="0" xr:uid="{00000000-0006-0000-02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00000000-0006-0000-03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4" authorId="0" shapeId="0" xr:uid="{00000000-0006-0000-03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 ref="B63" authorId="0" shapeId="0" xr:uid="{00000000-0006-0000-0300-000003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seibo16</author>
  </authors>
  <commentList>
    <comment ref="C41" authorId="0" shapeId="0" xr:uid="{00000000-0006-0000-04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E53" authorId="1" shapeId="0" xr:uid="{00000000-0006-0000-0400-000002000000}">
      <text>
        <r>
          <rPr>
            <sz val="9"/>
            <color indexed="81"/>
            <rFont val="MS P ゴシック"/>
            <family val="3"/>
            <charset val="128"/>
          </rPr>
          <t xml:space="preserve">取得価格減価償却累計
B/S　9523
</t>
        </r>
      </text>
    </comment>
    <comment ref="E96" authorId="2" shapeId="0" xr:uid="{00000000-0006-0000-0400-000003000000}">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 ref="B134" authorId="0" shapeId="0" xr:uid="{00000000-0006-0000-0400-000004000000}">
      <text>
        <r>
          <rPr>
            <sz val="9"/>
            <color indexed="81"/>
            <rFont val="ＭＳ Ｐゴシック"/>
            <family val="3"/>
            <charset val="128"/>
          </rPr>
          <t>当年度に新規契約のファイナンス・リース契約がある場合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seibo14</author>
  </authors>
  <commentList>
    <comment ref="C43" authorId="0" shapeId="0" xr:uid="{00000000-0006-0000-05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D81" authorId="1" shapeId="0" xr:uid="{00000000-0006-0000-0500-000002000000}">
      <text>
        <r>
          <rPr>
            <b/>
            <sz val="9"/>
            <color indexed="81"/>
            <rFont val="ＭＳ Ｐゴシック"/>
            <family val="3"/>
            <charset val="128"/>
          </rPr>
          <t>大科目</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0" authorId="0" shapeId="0" xr:uid="{00000000-0006-0000-0600-0000010000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4" authorId="0" shapeId="0" xr:uid="{00000000-0006-0000-0600-000002000000}">
      <text>
        <r>
          <rPr>
            <b/>
            <sz val="9"/>
            <color indexed="81"/>
            <rFont val="ＭＳ Ｐゴシック"/>
            <family val="3"/>
            <charset val="128"/>
          </rPr>
          <t>USER:</t>
        </r>
        <r>
          <rPr>
            <sz val="9"/>
            <color indexed="81"/>
            <rFont val="ＭＳ Ｐゴシック"/>
            <family val="3"/>
            <charset val="128"/>
          </rPr>
          <t xml:space="preserve">
当期減価償却費</t>
        </r>
      </text>
    </comment>
    <comment ref="B63" authorId="0" shapeId="0" xr:uid="{00000000-0006-0000-0600-000003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4" authorId="0" shapeId="0" xr:uid="{00000000-0006-0000-07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9" authorId="0" shapeId="0" xr:uid="{00000000-0006-0000-0800-000001000000}">
      <text>
        <r>
          <rPr>
            <b/>
            <sz val="9"/>
            <color indexed="81"/>
            <rFont val="ＭＳ Ｐゴシック"/>
            <family val="3"/>
            <charset val="128"/>
          </rPr>
          <t>USER:</t>
        </r>
        <r>
          <rPr>
            <sz val="9"/>
            <color indexed="81"/>
            <rFont val="ＭＳ Ｐゴシック"/>
            <family val="3"/>
            <charset val="128"/>
          </rPr>
          <t xml:space="preserve">
当期減価償却費</t>
        </r>
      </text>
    </comment>
    <comment ref="B60" authorId="0" shapeId="0" xr:uid="{00000000-0006-0000-0800-00000200000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sharedStrings.xml><?xml version="1.0" encoding="utf-8"?>
<sst xmlns="http://schemas.openxmlformats.org/spreadsheetml/2006/main" count="2423" uniqueCount="502">
  <si>
    <t>別紙１</t>
    <rPh sb="0" eb="2">
      <t>ベッシ</t>
    </rPh>
    <phoneticPr fontId="4"/>
  </si>
  <si>
    <t>計算書類に対する注記（法人全体用）</t>
    <rPh sb="0" eb="2">
      <t>ケイサン</t>
    </rPh>
    <rPh sb="2" eb="4">
      <t>ショルイ</t>
    </rPh>
    <rPh sb="5" eb="6">
      <t>タイ</t>
    </rPh>
    <rPh sb="8" eb="10">
      <t>チュウキ</t>
    </rPh>
    <rPh sb="11" eb="13">
      <t>ホウジン</t>
    </rPh>
    <rPh sb="13" eb="15">
      <t>ゼンタイ</t>
    </rPh>
    <rPh sb="15" eb="16">
      <t>ヨウ</t>
    </rPh>
    <phoneticPr fontId="4"/>
  </si>
  <si>
    <t>１．継続事業の前提に関する注記</t>
    <rPh sb="2" eb="4">
      <t>ケイゾク</t>
    </rPh>
    <rPh sb="4" eb="6">
      <t>ジギョウ</t>
    </rPh>
    <rPh sb="7" eb="9">
      <t>ゼンテイ</t>
    </rPh>
    <rPh sb="10" eb="11">
      <t>カン</t>
    </rPh>
    <rPh sb="13" eb="15">
      <t>チュウキ</t>
    </rPh>
    <phoneticPr fontId="4"/>
  </si>
  <si>
    <t>該当なし</t>
    <rPh sb="0" eb="2">
      <t>ガイトウ</t>
    </rPh>
    <phoneticPr fontId="4"/>
  </si>
  <si>
    <t>２．重要な会計方針</t>
    <rPh sb="2" eb="4">
      <t>ジュウヨウ</t>
    </rPh>
    <rPh sb="5" eb="7">
      <t>カイケイ</t>
    </rPh>
    <rPh sb="7" eb="9">
      <t>ホウシン</t>
    </rPh>
    <phoneticPr fontId="4"/>
  </si>
  <si>
    <t>　（１）有価証券の評価基準及び評価方法</t>
    <rPh sb="4" eb="6">
      <t>ユウカ</t>
    </rPh>
    <rPh sb="6" eb="8">
      <t>ショウケン</t>
    </rPh>
    <rPh sb="9" eb="11">
      <t>ヒョウカ</t>
    </rPh>
    <rPh sb="11" eb="13">
      <t>キジュン</t>
    </rPh>
    <rPh sb="13" eb="14">
      <t>オヨ</t>
    </rPh>
    <rPh sb="15" eb="17">
      <t>ヒョウカ</t>
    </rPh>
    <rPh sb="17" eb="19">
      <t>ホウホウ</t>
    </rPh>
    <rPh sb="18" eb="19">
      <t>ホウ</t>
    </rPh>
    <phoneticPr fontId="4"/>
  </si>
  <si>
    <t>・</t>
    <phoneticPr fontId="4"/>
  </si>
  <si>
    <t>　（２）棚卸資産の評価方法</t>
    <rPh sb="4" eb="6">
      <t>タナオロシ</t>
    </rPh>
    <rPh sb="6" eb="8">
      <t>シサン</t>
    </rPh>
    <rPh sb="9" eb="11">
      <t>ヒョウカ</t>
    </rPh>
    <rPh sb="11" eb="13">
      <t>ホウホウ</t>
    </rPh>
    <phoneticPr fontId="4"/>
  </si>
  <si>
    <t>貯蔵品、医薬品、診療・療養等材料、給食用材料、商品・製品・・最終仕入原価法に基づく原価法</t>
    <rPh sb="0" eb="3">
      <t>チョゾウヒン</t>
    </rPh>
    <rPh sb="4" eb="7">
      <t>イヤクヒン</t>
    </rPh>
    <rPh sb="8" eb="10">
      <t>シンリョウ</t>
    </rPh>
    <rPh sb="11" eb="13">
      <t>リョウヨウ</t>
    </rPh>
    <rPh sb="13" eb="14">
      <t>トウ</t>
    </rPh>
    <rPh sb="14" eb="16">
      <t>ザイリョウ</t>
    </rPh>
    <rPh sb="17" eb="20">
      <t>キュウショクヨウ</t>
    </rPh>
    <rPh sb="20" eb="22">
      <t>ザイリョウ</t>
    </rPh>
    <rPh sb="23" eb="25">
      <t>ショウヒン</t>
    </rPh>
    <rPh sb="26" eb="28">
      <t>セイヒン</t>
    </rPh>
    <rPh sb="30" eb="32">
      <t>サイシュウ</t>
    </rPh>
    <rPh sb="32" eb="34">
      <t>シイレ</t>
    </rPh>
    <rPh sb="34" eb="36">
      <t>ゲンカ</t>
    </rPh>
    <rPh sb="36" eb="37">
      <t>ホウ</t>
    </rPh>
    <rPh sb="38" eb="39">
      <t>モト</t>
    </rPh>
    <rPh sb="41" eb="44">
      <t>ゲンカホウ</t>
    </rPh>
    <phoneticPr fontId="4"/>
  </si>
  <si>
    <t>　（３）固定資産の減価償却の方法</t>
    <rPh sb="4" eb="6">
      <t>コテイ</t>
    </rPh>
    <rPh sb="6" eb="8">
      <t>シサン</t>
    </rPh>
    <rPh sb="9" eb="11">
      <t>ゲンカ</t>
    </rPh>
    <rPh sb="11" eb="13">
      <t>ショウキャク</t>
    </rPh>
    <rPh sb="14" eb="16">
      <t>ホウホウ</t>
    </rPh>
    <phoneticPr fontId="4"/>
  </si>
  <si>
    <t>減価償却資産（リース資産を除く）……定額法</t>
    <rPh sb="0" eb="2">
      <t>ゲンカ</t>
    </rPh>
    <rPh sb="2" eb="4">
      <t>ショウキャク</t>
    </rPh>
    <rPh sb="4" eb="6">
      <t>シサン</t>
    </rPh>
    <rPh sb="10" eb="12">
      <t>シサン</t>
    </rPh>
    <rPh sb="13" eb="14">
      <t>ノゾ</t>
    </rPh>
    <rPh sb="18" eb="20">
      <t>テイガク</t>
    </rPh>
    <rPh sb="20" eb="21">
      <t>ホウ</t>
    </rPh>
    <phoneticPr fontId="4"/>
  </si>
  <si>
    <t>リース資産</t>
    <rPh sb="3" eb="5">
      <t>シサン</t>
    </rPh>
    <phoneticPr fontId="4"/>
  </si>
  <si>
    <t>所有権移転外ファイナンス・リース取引に係るリース資産</t>
    <rPh sb="0" eb="3">
      <t>ショユウケン</t>
    </rPh>
    <rPh sb="3" eb="5">
      <t>イテン</t>
    </rPh>
    <rPh sb="5" eb="6">
      <t>ソト</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</si>
  <si>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ザンソン</t>
    </rPh>
    <rPh sb="16" eb="18">
      <t>カガク</t>
    </rPh>
    <rPh sb="19" eb="20">
      <t>ゼロ</t>
    </rPh>
    <rPh sb="23" eb="25">
      <t>テイガク</t>
    </rPh>
    <rPh sb="25" eb="26">
      <t>ホウ</t>
    </rPh>
    <phoneticPr fontId="4"/>
  </si>
  <si>
    <t>　（４）引当金の計上基準</t>
    <rPh sb="4" eb="6">
      <t>ヒキアテ</t>
    </rPh>
    <rPh sb="6" eb="7">
      <t>キン</t>
    </rPh>
    <rPh sb="8" eb="10">
      <t>ケイジョウ</t>
    </rPh>
    <rPh sb="10" eb="12">
      <t>キジュン</t>
    </rPh>
    <phoneticPr fontId="4"/>
  </si>
  <si>
    <t>徴収不能引当金……</t>
    <rPh sb="0" eb="2">
      <t>チョウシュウ</t>
    </rPh>
    <rPh sb="2" eb="4">
      <t>フノウ</t>
    </rPh>
    <rPh sb="4" eb="6">
      <t>ヒキアテ</t>
    </rPh>
    <rPh sb="6" eb="7">
      <t>キン</t>
    </rPh>
    <phoneticPr fontId="4"/>
  </si>
  <si>
    <t>債権の徴収不能による損失に備えるため、１年以上回収が滞留している</t>
    <phoneticPr fontId="4"/>
  </si>
  <si>
    <t>徴収不能懸念債権については回収不能見込額（債権金額の50％相当額）</t>
    <phoneticPr fontId="4"/>
  </si>
  <si>
    <t>を計上している。（聖母病院）</t>
    <rPh sb="9" eb="11">
      <t>セイボ</t>
    </rPh>
    <rPh sb="11" eb="13">
      <t>ビョウイン</t>
    </rPh>
    <phoneticPr fontId="4"/>
  </si>
  <si>
    <t>賞与引当金…………</t>
    <phoneticPr fontId="4"/>
  </si>
  <si>
    <t>会計年度末在職者を基準にして、夏期賞与対象期間のうち会計年度末日に</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</si>
  <si>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おける経過分に対応した金額を見積もり引当金に計上している。</t>
    <rPh sb="3" eb="5">
      <t>ケイカ</t>
    </rPh>
    <rPh sb="5" eb="6">
      <t>ブン</t>
    </rPh>
    <rPh sb="7" eb="9">
      <t>タイオウ</t>
    </rPh>
    <rPh sb="11" eb="13">
      <t>キンガク</t>
    </rPh>
    <rPh sb="14" eb="16">
      <t>ミツモリ</t>
    </rPh>
    <rPh sb="18" eb="20">
      <t>ヒキアテ</t>
    </rPh>
    <rPh sb="20" eb="21">
      <t>キン</t>
    </rPh>
    <phoneticPr fontId="4"/>
  </si>
  <si>
    <t>退職給付引当金……</t>
    <phoneticPr fontId="4"/>
  </si>
  <si>
    <t>（聖母の丘、聖母の園、原宿地域ケアプラザ、深谷俣野地域ケアプラザ</t>
    <phoneticPr fontId="4"/>
  </si>
  <si>
    <t>　天使の園、聖母の園保育園、平和の園保育園）</t>
    <phoneticPr fontId="4"/>
  </si>
  <si>
    <t>期末在籍者の退職金の支給に備えるため、各都道府県社会福祉協議会等の</t>
    <rPh sb="19" eb="20">
      <t>カク</t>
    </rPh>
    <rPh sb="20" eb="24">
      <t>トドウフケン</t>
    </rPh>
    <rPh sb="31" eb="32">
      <t>トウ</t>
    </rPh>
    <phoneticPr fontId="4"/>
  </si>
  <si>
    <t>主宰する退職共済制度に加入しており、掛金として支出した累計額と同額を</t>
    <rPh sb="4" eb="6">
      <t>タイショク</t>
    </rPh>
    <rPh sb="6" eb="8">
      <t>キョウサイ</t>
    </rPh>
    <rPh sb="8" eb="10">
      <t>セイド</t>
    </rPh>
    <rPh sb="11" eb="13">
      <t>カニュウ</t>
    </rPh>
    <rPh sb="18" eb="20">
      <t>カケキン</t>
    </rPh>
    <rPh sb="23" eb="25">
      <t>シシュツ</t>
    </rPh>
    <rPh sb="27" eb="29">
      <t>ルイケイ</t>
    </rPh>
    <rPh sb="29" eb="30">
      <t>ガク</t>
    </rPh>
    <rPh sb="31" eb="33">
      <t>ドウガク</t>
    </rPh>
    <phoneticPr fontId="4"/>
  </si>
  <si>
    <t>引当金に計上している。</t>
    <rPh sb="0" eb="2">
      <t>ヒキアテ</t>
    </rPh>
    <rPh sb="2" eb="3">
      <t>キン</t>
    </rPh>
    <rPh sb="4" eb="6">
      <t>ケイジョウ</t>
    </rPh>
    <phoneticPr fontId="4"/>
  </si>
  <si>
    <t>（聖母病院）</t>
    <rPh sb="1" eb="3">
      <t>セイボ</t>
    </rPh>
    <rPh sb="3" eb="5">
      <t>ビョウイン</t>
    </rPh>
    <phoneticPr fontId="4"/>
  </si>
  <si>
    <t>職員の退職給付に備えるため、当会計年度末における退職給付債務及び</t>
    <rPh sb="0" eb="2">
      <t>ショクイン</t>
    </rPh>
    <rPh sb="3" eb="5">
      <t>タイショク</t>
    </rPh>
    <rPh sb="5" eb="7">
      <t>キュウフ</t>
    </rPh>
    <rPh sb="8" eb="9">
      <t>ソナ</t>
    </rPh>
    <rPh sb="14" eb="15">
      <t>トウ</t>
    </rPh>
    <rPh sb="15" eb="17">
      <t>カイケイ</t>
    </rPh>
    <rPh sb="17" eb="20">
      <t>ネンドマツ</t>
    </rPh>
    <rPh sb="24" eb="26">
      <t>タイショク</t>
    </rPh>
    <rPh sb="26" eb="28">
      <t>キュウフ</t>
    </rPh>
    <rPh sb="28" eb="30">
      <t>サイム</t>
    </rPh>
    <rPh sb="30" eb="31">
      <t>オヨ</t>
    </rPh>
    <phoneticPr fontId="4"/>
  </si>
  <si>
    <t>年金資産の見込額に基づき計上している。</t>
    <rPh sb="0" eb="2">
      <t>ネンキン</t>
    </rPh>
    <rPh sb="2" eb="4">
      <t>シサン</t>
    </rPh>
    <rPh sb="5" eb="7">
      <t>ミコ</t>
    </rPh>
    <rPh sb="7" eb="8">
      <t>ガク</t>
    </rPh>
    <rPh sb="9" eb="10">
      <t>モト</t>
    </rPh>
    <rPh sb="12" eb="14">
      <t>ケイジョウ</t>
    </rPh>
    <phoneticPr fontId="4"/>
  </si>
  <si>
    <t>退職給付債務の算定にあたり、退職給付見込額を当期末までの期間に</t>
    <rPh sb="0" eb="2">
      <t>タイショク</t>
    </rPh>
    <rPh sb="2" eb="4">
      <t>キュウフ</t>
    </rPh>
    <rPh sb="4" eb="6">
      <t>サイム</t>
    </rPh>
    <rPh sb="7" eb="9">
      <t>サンテイ</t>
    </rPh>
    <rPh sb="14" eb="16">
      <t>タイショク</t>
    </rPh>
    <rPh sb="16" eb="18">
      <t>キュウフ</t>
    </rPh>
    <rPh sb="18" eb="20">
      <t>ミコ</t>
    </rPh>
    <rPh sb="20" eb="21">
      <t>ガク</t>
    </rPh>
    <rPh sb="22" eb="24">
      <t>トウキ</t>
    </rPh>
    <rPh sb="24" eb="25">
      <t>マツ</t>
    </rPh>
    <rPh sb="28" eb="30">
      <t>キカン</t>
    </rPh>
    <phoneticPr fontId="4"/>
  </si>
  <si>
    <t>帰属させる方法は、給付算定式基準による。</t>
  </si>
  <si>
    <t>数理計算上の差異は、発生年度に全額費用処理している。</t>
    <rPh sb="0" eb="2">
      <t>スウリ</t>
    </rPh>
    <rPh sb="2" eb="5">
      <t>ケイサンジョウ</t>
    </rPh>
    <rPh sb="6" eb="8">
      <t>サイ</t>
    </rPh>
    <rPh sb="10" eb="12">
      <t>ハッセイ</t>
    </rPh>
    <rPh sb="12" eb="14">
      <t>ネンド</t>
    </rPh>
    <rPh sb="15" eb="17">
      <t>ゼンガク</t>
    </rPh>
    <rPh sb="17" eb="19">
      <t>ヒヨウ</t>
    </rPh>
    <rPh sb="19" eb="21">
      <t>ショリ</t>
    </rPh>
    <phoneticPr fontId="4"/>
  </si>
  <si>
    <t>役員退職慰労引当金…</t>
    <phoneticPr fontId="4"/>
  </si>
  <si>
    <t>常勤役員報酬規程に基づいて、平成29年6月29日を起算日とする</t>
    <rPh sb="0" eb="2">
      <t>ジョウキン</t>
    </rPh>
    <rPh sb="2" eb="4">
      <t>ヤクイン</t>
    </rPh>
    <rPh sb="4" eb="6">
      <t>ホウシュウ</t>
    </rPh>
    <rPh sb="6" eb="8">
      <t>キテイ</t>
    </rPh>
    <rPh sb="9" eb="10">
      <t>モト</t>
    </rPh>
    <rPh sb="14" eb="16">
      <t>ヘイセイ</t>
    </rPh>
    <rPh sb="18" eb="19">
      <t>ネン</t>
    </rPh>
    <rPh sb="20" eb="21">
      <t>ガツ</t>
    </rPh>
    <rPh sb="23" eb="24">
      <t>ニチ</t>
    </rPh>
    <rPh sb="25" eb="28">
      <t>キサンビ</t>
    </rPh>
    <phoneticPr fontId="4"/>
  </si>
  <si>
    <t>役員退職慰労金を在任期間より算出し、引当金に計上している。（本部）</t>
    <rPh sb="8" eb="10">
      <t>ザイニン</t>
    </rPh>
    <rPh sb="10" eb="12">
      <t>キカン</t>
    </rPh>
    <rPh sb="14" eb="16">
      <t>サンシュツ</t>
    </rPh>
    <rPh sb="18" eb="20">
      <t>ヒキアテ</t>
    </rPh>
    <rPh sb="20" eb="21">
      <t>キン</t>
    </rPh>
    <rPh sb="22" eb="24">
      <t>ケイジョウ</t>
    </rPh>
    <rPh sb="30" eb="32">
      <t>ホンブ</t>
    </rPh>
    <phoneticPr fontId="4"/>
  </si>
  <si>
    <t>　（５）税効果会計の適用</t>
    <rPh sb="4" eb="5">
      <t>ゼイ</t>
    </rPh>
    <rPh sb="5" eb="7">
      <t>コウカ</t>
    </rPh>
    <rPh sb="7" eb="9">
      <t>カイケイ</t>
    </rPh>
    <rPh sb="10" eb="12">
      <t>テキヨウ</t>
    </rPh>
    <phoneticPr fontId="4"/>
  </si>
  <si>
    <t>　　税引前当期活動増減差額と法人税等の金額を合理的に期間対応させ、より適正な当期活動増減差額を</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</si>
  <si>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計上することを目的として税効果会計を適用している。</t>
    <rPh sb="2" eb="4">
      <t>ケイジョウ</t>
    </rPh>
    <rPh sb="9" eb="11">
      <t>モクテキ</t>
    </rPh>
    <rPh sb="14" eb="15">
      <t>ゼイ</t>
    </rPh>
    <rPh sb="15" eb="17">
      <t>コウカ</t>
    </rPh>
    <rPh sb="17" eb="19">
      <t>カイケイ</t>
    </rPh>
    <rPh sb="20" eb="22">
      <t>テキヨウ</t>
    </rPh>
    <phoneticPr fontId="4"/>
  </si>
  <si>
    <t>３．重要な会計方針の変更</t>
    <rPh sb="2" eb="4">
      <t>ジュウヨウ</t>
    </rPh>
    <rPh sb="5" eb="7">
      <t>カイケイ</t>
    </rPh>
    <rPh sb="7" eb="9">
      <t>ホウシン</t>
    </rPh>
    <rPh sb="10" eb="12">
      <t>ヘンコウ</t>
    </rPh>
    <phoneticPr fontId="4"/>
  </si>
  <si>
    <t>４．法人で採用する退職給付制度</t>
    <rPh sb="2" eb="4">
      <t>ホウジン</t>
    </rPh>
    <rPh sb="5" eb="7">
      <t>サイヨウ</t>
    </rPh>
    <rPh sb="9" eb="11">
      <t>タイショク</t>
    </rPh>
    <rPh sb="11" eb="13">
      <t>キュウフ</t>
    </rPh>
    <rPh sb="13" eb="15">
      <t>セイド</t>
    </rPh>
    <phoneticPr fontId="4"/>
  </si>
  <si>
    <t>「</t>
    <phoneticPr fontId="4"/>
  </si>
  <si>
    <t>社会福祉施設職員等退職手当共済法」</t>
    <rPh sb="0" eb="2">
      <t>シャカイ</t>
    </rPh>
    <rPh sb="2" eb="4">
      <t>フクシ</t>
    </rPh>
    <rPh sb="4" eb="6">
      <t>シセツ</t>
    </rPh>
    <rPh sb="6" eb="8">
      <t>ショクイン</t>
    </rPh>
    <rPh sb="8" eb="9">
      <t>トウ</t>
    </rPh>
    <rPh sb="9" eb="11">
      <t>タイショク</t>
    </rPh>
    <rPh sb="11" eb="13">
      <t>テアテ</t>
    </rPh>
    <rPh sb="13" eb="15">
      <t>キョウサイ</t>
    </rPh>
    <rPh sb="15" eb="16">
      <t>ホウ</t>
    </rPh>
    <phoneticPr fontId="4"/>
  </si>
  <si>
    <t>（聖母病院を除く）</t>
    <rPh sb="1" eb="3">
      <t>セイボ</t>
    </rPh>
    <rPh sb="3" eb="5">
      <t>ビョウイン</t>
    </rPh>
    <rPh sb="6" eb="7">
      <t>ノゾ</t>
    </rPh>
    <phoneticPr fontId="4"/>
  </si>
  <si>
    <t>各都道府県社会福祉協議会等主宰民間福祉事業従事者年金共済事業規程」に定める退職共済契約</t>
    <rPh sb="0" eb="5">
      <t>カクトドウフケン</t>
    </rPh>
    <rPh sb="5" eb="7">
      <t>シャカイ</t>
    </rPh>
    <rPh sb="7" eb="9">
      <t>フクシ</t>
    </rPh>
    <rPh sb="9" eb="12">
      <t>キョウギカイ</t>
    </rPh>
    <rPh sb="12" eb="13">
      <t>トウ</t>
    </rPh>
    <rPh sb="13" eb="15">
      <t>シュサイ</t>
    </rPh>
    <rPh sb="15" eb="17">
      <t>ミンカン</t>
    </rPh>
    <rPh sb="17" eb="19">
      <t>フクシ</t>
    </rPh>
    <rPh sb="19" eb="21">
      <t>ジギョウ</t>
    </rPh>
    <rPh sb="21" eb="24">
      <t>ジュウジシャ</t>
    </rPh>
    <rPh sb="24" eb="26">
      <t>ネンキン</t>
    </rPh>
    <rPh sb="26" eb="28">
      <t>キョウサイ</t>
    </rPh>
    <rPh sb="28" eb="30">
      <t>ジギョウ</t>
    </rPh>
    <rPh sb="30" eb="32">
      <t>キテイ</t>
    </rPh>
    <rPh sb="34" eb="35">
      <t>サダ</t>
    </rPh>
    <rPh sb="37" eb="39">
      <t>タイショク</t>
    </rPh>
    <rPh sb="39" eb="41">
      <t>キョウサイ</t>
    </rPh>
    <rPh sb="41" eb="43">
      <t>ケイヤク</t>
    </rPh>
    <phoneticPr fontId="4"/>
  </si>
  <si>
    <t>(聖母の丘、聖母の園、原宿地域ケアプラザ、深谷俣野地域ケアプラザ、天使の園、聖母の園保育園、平和の園保育園）</t>
    <phoneticPr fontId="4"/>
  </si>
  <si>
    <t>確定給付企業年金」</t>
    <phoneticPr fontId="4"/>
  </si>
  <si>
    <t>一部の嘱託職員については、確定給付型の制度を設けていたが、当事業年度末現在対象者はいない。</t>
    <rPh sb="0" eb="2">
      <t>イチブ</t>
    </rPh>
    <rPh sb="3" eb="5">
      <t>ショクタク</t>
    </rPh>
    <rPh sb="5" eb="7">
      <t>ショクイン</t>
    </rPh>
    <rPh sb="13" eb="15">
      <t>カクテイ</t>
    </rPh>
    <rPh sb="15" eb="18">
      <t>キュウフガタ</t>
    </rPh>
    <rPh sb="19" eb="21">
      <t>セイド</t>
    </rPh>
    <rPh sb="22" eb="23">
      <t>モウ</t>
    </rPh>
    <rPh sb="29" eb="30">
      <t>トウ</t>
    </rPh>
    <rPh sb="30" eb="32">
      <t>ジギョウ</t>
    </rPh>
    <rPh sb="32" eb="34">
      <t>ネンド</t>
    </rPh>
    <rPh sb="34" eb="35">
      <t>マツ</t>
    </rPh>
    <rPh sb="35" eb="37">
      <t>ゲンザイ</t>
    </rPh>
    <rPh sb="37" eb="40">
      <t>タイショウシャ</t>
    </rPh>
    <phoneticPr fontId="4"/>
  </si>
  <si>
    <t>聖母病院の「確定給付企業年金」に関する注記は、次のとおりである。</t>
    <rPh sb="0" eb="2">
      <t>セイボ</t>
    </rPh>
    <rPh sb="2" eb="4">
      <t>ビョウイン</t>
    </rPh>
    <rPh sb="6" eb="8">
      <t>カクテイ</t>
    </rPh>
    <rPh sb="8" eb="10">
      <t>キュウフ</t>
    </rPh>
    <rPh sb="10" eb="12">
      <t>キギョウ</t>
    </rPh>
    <rPh sb="12" eb="14">
      <t>ネンキン</t>
    </rPh>
    <rPh sb="16" eb="17">
      <t>カン</t>
    </rPh>
    <rPh sb="19" eb="21">
      <t>チュウキ</t>
    </rPh>
    <rPh sb="23" eb="24">
      <t>ツギ</t>
    </rPh>
    <phoneticPr fontId="4"/>
  </si>
  <si>
    <t>①</t>
    <phoneticPr fontId="4"/>
  </si>
  <si>
    <t>退職給付債務の期首残高と期末残高の調整表</t>
  </si>
  <si>
    <t>期首における退職給付債務</t>
    <rPh sb="0" eb="2">
      <t>キシュ</t>
    </rPh>
    <rPh sb="6" eb="8">
      <t>タイショク</t>
    </rPh>
    <rPh sb="8" eb="10">
      <t>キュウフ</t>
    </rPh>
    <rPh sb="10" eb="12">
      <t>サイム</t>
    </rPh>
    <phoneticPr fontId="4"/>
  </si>
  <si>
    <t>簡便法から原則法への変更差異</t>
    <rPh sb="0" eb="2">
      <t>カンベン</t>
    </rPh>
    <rPh sb="2" eb="3">
      <t>ホウ</t>
    </rPh>
    <rPh sb="5" eb="7">
      <t>ゲンソク</t>
    </rPh>
    <rPh sb="7" eb="8">
      <t>ホウ</t>
    </rPh>
    <rPh sb="10" eb="12">
      <t>ヘンコウ</t>
    </rPh>
    <rPh sb="12" eb="14">
      <t>サイ</t>
    </rPh>
    <phoneticPr fontId="4"/>
  </si>
  <si>
    <t>勤務費用</t>
    <rPh sb="0" eb="2">
      <t>キンム</t>
    </rPh>
    <rPh sb="2" eb="4">
      <t>ヒヨウ</t>
    </rPh>
    <phoneticPr fontId="4"/>
  </si>
  <si>
    <t>利息費用</t>
    <rPh sb="0" eb="2">
      <t>リソク</t>
    </rPh>
    <rPh sb="2" eb="4">
      <t>ヒヨウ</t>
    </rPh>
    <phoneticPr fontId="4"/>
  </si>
  <si>
    <t>数理計算上の差異の当期発生額</t>
    <rPh sb="0" eb="2">
      <t>スウリ</t>
    </rPh>
    <rPh sb="2" eb="5">
      <t>ケイサンジョウ</t>
    </rPh>
    <rPh sb="6" eb="8">
      <t>サイ</t>
    </rPh>
    <rPh sb="9" eb="11">
      <t>トウキ</t>
    </rPh>
    <rPh sb="11" eb="13">
      <t>ハッセイ</t>
    </rPh>
    <rPh sb="13" eb="14">
      <t>ガク</t>
    </rPh>
    <phoneticPr fontId="4"/>
  </si>
  <si>
    <t>退職給付の支払額</t>
    <rPh sb="5" eb="7">
      <t>シハラ</t>
    </rPh>
    <rPh sb="7" eb="8">
      <t>ガク</t>
    </rPh>
    <phoneticPr fontId="4"/>
  </si>
  <si>
    <t>期末における退職給付債務</t>
    <rPh sb="0" eb="2">
      <t>キマツ</t>
    </rPh>
    <rPh sb="6" eb="8">
      <t>タイショク</t>
    </rPh>
    <rPh sb="8" eb="10">
      <t>キュウフ</t>
    </rPh>
    <rPh sb="10" eb="12">
      <t>サイム</t>
    </rPh>
    <phoneticPr fontId="4"/>
  </si>
  <si>
    <t>②</t>
    <phoneticPr fontId="4"/>
  </si>
  <si>
    <t>年金資産の期首残高と期末残高の調整表</t>
    <phoneticPr fontId="4"/>
  </si>
  <si>
    <t>期首における年金資産</t>
  </si>
  <si>
    <t>期待運用収益</t>
  </si>
  <si>
    <t>数理計算との差異の当期発生額</t>
  </si>
  <si>
    <t>事業主からの拠出額</t>
  </si>
  <si>
    <t>退職給付の支払額</t>
  </si>
  <si>
    <t>期末における年金資産</t>
  </si>
  <si>
    <t>③</t>
    <phoneticPr fontId="4"/>
  </si>
  <si>
    <t>退職給付債務及び年金資産と貸借対照表に計上された前払年金費用の調整表</t>
    <rPh sb="24" eb="26">
      <t>マエバライ</t>
    </rPh>
    <rPh sb="26" eb="28">
      <t>ネンキン</t>
    </rPh>
    <rPh sb="28" eb="30">
      <t>ヒヨウ</t>
    </rPh>
    <phoneticPr fontId="4"/>
  </si>
  <si>
    <t>退職給付債務</t>
    <rPh sb="0" eb="2">
      <t>タイショク</t>
    </rPh>
    <rPh sb="2" eb="4">
      <t>キュウフ</t>
    </rPh>
    <rPh sb="4" eb="6">
      <t>サイム</t>
    </rPh>
    <phoneticPr fontId="4"/>
  </si>
  <si>
    <t>年金資産</t>
    <rPh sb="0" eb="2">
      <t>ネンキン</t>
    </rPh>
    <rPh sb="2" eb="4">
      <t>シサン</t>
    </rPh>
    <phoneticPr fontId="4"/>
  </si>
  <si>
    <t>退職給付債務（マイナスは前払年金費用）</t>
    <rPh sb="0" eb="2">
      <t>タイショク</t>
    </rPh>
    <rPh sb="2" eb="4">
      <t>キュウフ</t>
    </rPh>
    <rPh sb="4" eb="6">
      <t>サイム</t>
    </rPh>
    <rPh sb="12" eb="14">
      <t>マエバラ</t>
    </rPh>
    <rPh sb="14" eb="16">
      <t>ネンキン</t>
    </rPh>
    <rPh sb="16" eb="18">
      <t>ヒヨウ</t>
    </rPh>
    <phoneticPr fontId="4"/>
  </si>
  <si>
    <t>④</t>
    <phoneticPr fontId="4"/>
  </si>
  <si>
    <t>退職給付に関連する損益</t>
    <phoneticPr fontId="4"/>
  </si>
  <si>
    <t>勤務費用</t>
  </si>
  <si>
    <t>利息費用</t>
  </si>
  <si>
    <t>数理計算との差異の当期の費用処理額</t>
  </si>
  <si>
    <t>別拠点負担退職給付費用</t>
    <rPh sb="0" eb="1">
      <t>ベツ</t>
    </rPh>
    <rPh sb="1" eb="3">
      <t>キョテン</t>
    </rPh>
    <rPh sb="3" eb="5">
      <t>フタン</t>
    </rPh>
    <rPh sb="5" eb="7">
      <t>タイショク</t>
    </rPh>
    <rPh sb="7" eb="9">
      <t>キュウフ</t>
    </rPh>
    <rPh sb="9" eb="11">
      <t>ヒヨウ</t>
    </rPh>
    <phoneticPr fontId="4"/>
  </si>
  <si>
    <t>退職給付費用</t>
  </si>
  <si>
    <t>５．法人が作成する計算書類と拠点区分、サービス区分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4"/>
  </si>
  <si>
    <t>　　当法人の作成する計算書類は以下のとおりになっている。</t>
    <rPh sb="10" eb="12">
      <t>ケイサン</t>
    </rPh>
    <rPh sb="12" eb="14">
      <t>ショルイ</t>
    </rPh>
    <phoneticPr fontId="4"/>
  </si>
  <si>
    <t>(1) 法人全体の計算書類(会計基準省令第一号第一様式、第二号第一様式、第三号第一様式)</t>
    <rPh sb="9" eb="11">
      <t>ケイサン</t>
    </rPh>
    <rPh sb="11" eb="13">
      <t>ショルイ</t>
    </rPh>
    <rPh sb="14" eb="16">
      <t>カイケイ</t>
    </rPh>
    <rPh sb="16" eb="18">
      <t>キジュン</t>
    </rPh>
    <rPh sb="18" eb="20">
      <t>ショウレイ</t>
    </rPh>
    <rPh sb="21" eb="22">
      <t>１</t>
    </rPh>
    <rPh sb="23" eb="24">
      <t>ダイ</t>
    </rPh>
    <rPh sb="24" eb="25">
      <t>１</t>
    </rPh>
    <rPh sb="29" eb="30">
      <t>２</t>
    </rPh>
    <rPh sb="31" eb="32">
      <t>ダイ</t>
    </rPh>
    <rPh sb="32" eb="33">
      <t>１</t>
    </rPh>
    <rPh sb="37" eb="38">
      <t>３</t>
    </rPh>
    <rPh sb="39" eb="40">
      <t>ダイ</t>
    </rPh>
    <rPh sb="40" eb="41">
      <t>１</t>
    </rPh>
    <phoneticPr fontId="4"/>
  </si>
  <si>
    <t>(2) 事業区分別内訳表(会計基準省令第一号第二様式、第二号第二様式、第三号第二様式)</t>
    <rPh sb="8" eb="9">
      <t>ベツ</t>
    </rPh>
    <rPh sb="20" eb="21">
      <t>１</t>
    </rPh>
    <rPh sb="22" eb="23">
      <t>ダイ</t>
    </rPh>
    <rPh sb="23" eb="24">
      <t>２</t>
    </rPh>
    <rPh sb="28" eb="29">
      <t>２</t>
    </rPh>
    <rPh sb="30" eb="31">
      <t>ダイ</t>
    </rPh>
    <rPh sb="31" eb="32">
      <t>２</t>
    </rPh>
    <rPh sb="36" eb="37">
      <t>３</t>
    </rPh>
    <rPh sb="38" eb="39">
      <t>ダイ</t>
    </rPh>
    <rPh sb="39" eb="40">
      <t>２</t>
    </rPh>
    <phoneticPr fontId="4"/>
  </si>
  <si>
    <r>
      <t>(3) 社会福祉事業における拠点区分別内訳表(</t>
    </r>
    <r>
      <rPr>
        <sz val="10"/>
        <rFont val="ＭＳ 明朝"/>
        <family val="1"/>
        <charset val="128"/>
      </rPr>
      <t>会計基準省令第一号第三様式、第二号第三様式、第三号第三様式</t>
    </r>
    <r>
      <rPr>
        <sz val="11"/>
        <rFont val="ＭＳ 明朝"/>
        <family val="1"/>
        <charset val="128"/>
      </rPr>
      <t>)</t>
    </r>
    <rPh sb="14" eb="16">
      <t>キョテン</t>
    </rPh>
    <rPh sb="16" eb="18">
      <t>クブン</t>
    </rPh>
    <rPh sb="18" eb="19">
      <t>ベツ</t>
    </rPh>
    <rPh sb="19" eb="21">
      <t>ウチワケ</t>
    </rPh>
    <rPh sb="21" eb="22">
      <t>ヒョウ</t>
    </rPh>
    <rPh sb="30" eb="31">
      <t>１</t>
    </rPh>
    <rPh sb="32" eb="33">
      <t>ダイ</t>
    </rPh>
    <rPh sb="33" eb="34">
      <t>３</t>
    </rPh>
    <rPh sb="38" eb="39">
      <t>２</t>
    </rPh>
    <rPh sb="40" eb="41">
      <t>ダイ</t>
    </rPh>
    <rPh sb="41" eb="42">
      <t>３</t>
    </rPh>
    <rPh sb="46" eb="47">
      <t>３</t>
    </rPh>
    <rPh sb="48" eb="49">
      <t>ダイ</t>
    </rPh>
    <rPh sb="49" eb="50">
      <t>３</t>
    </rPh>
    <phoneticPr fontId="4"/>
  </si>
  <si>
    <t>(4) 公益事業における拠点区分別内訳表(会計基準省令第一号第三様式、第二号第三様式、第三号第三様式)</t>
    <rPh sb="4" eb="6">
      <t>コウエキ</t>
    </rPh>
    <phoneticPr fontId="4"/>
  </si>
  <si>
    <t>(5) 収益事業における拠点区分別内訳表(会計基準省令第一号第三様式、第二号第三様式、第三号第三様式)</t>
    <phoneticPr fontId="4"/>
  </si>
  <si>
    <t>(6) 各拠点区分におけるサービス区分の内容</t>
    <rPh sb="4" eb="5">
      <t>カク</t>
    </rPh>
    <rPh sb="5" eb="7">
      <t>キョテン</t>
    </rPh>
    <rPh sb="7" eb="9">
      <t>クブン</t>
    </rPh>
    <rPh sb="17" eb="19">
      <t>クブン</t>
    </rPh>
    <rPh sb="20" eb="22">
      <t>ナイヨウ</t>
    </rPh>
    <phoneticPr fontId="4"/>
  </si>
  <si>
    <t>ア</t>
    <phoneticPr fontId="4"/>
  </si>
  <si>
    <t>本部拠点（社会福祉事業）</t>
    <rPh sb="2" eb="4">
      <t>キョテン</t>
    </rPh>
    <rPh sb="5" eb="7">
      <t>シャカイ</t>
    </rPh>
    <rPh sb="7" eb="9">
      <t>フクシ</t>
    </rPh>
    <rPh sb="9" eb="11">
      <t>ジギョウ</t>
    </rPh>
    <phoneticPr fontId="4"/>
  </si>
  <si>
    <t>本部」</t>
    <phoneticPr fontId="4"/>
  </si>
  <si>
    <t>生活困難者生活援助・相談事業」</t>
    <phoneticPr fontId="4"/>
  </si>
  <si>
    <t>イ</t>
    <phoneticPr fontId="4"/>
  </si>
  <si>
    <t>介護保険施設</t>
    <rPh sb="0" eb="2">
      <t>カイゴ</t>
    </rPh>
    <rPh sb="2" eb="4">
      <t>ホケン</t>
    </rPh>
    <rPh sb="4" eb="6">
      <t>シセツ</t>
    </rPh>
    <phoneticPr fontId="4"/>
  </si>
  <si>
    <t>聖母の丘拠点（社会福祉事業）</t>
    <rPh sb="4" eb="6">
      <t>キョテン</t>
    </rPh>
    <rPh sb="7" eb="9">
      <t>シャカイ</t>
    </rPh>
    <rPh sb="9" eb="11">
      <t>フクシ</t>
    </rPh>
    <rPh sb="11" eb="13">
      <t>ジギョウ</t>
    </rPh>
    <phoneticPr fontId="4"/>
  </si>
  <si>
    <t>居宅介護支援事業」</t>
    <phoneticPr fontId="4"/>
  </si>
  <si>
    <t>老人デイサービスセンター」</t>
    <rPh sb="0" eb="2">
      <t>ロウジン</t>
    </rPh>
    <phoneticPr fontId="3"/>
  </si>
  <si>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3"/>
  </si>
  <si>
    <t>老人短期入所事業」</t>
    <rPh sb="0" eb="2">
      <t>ロウジン</t>
    </rPh>
    <rPh sb="2" eb="4">
      <t>タンキ</t>
    </rPh>
    <rPh sb="4" eb="6">
      <t>ニュウショ</t>
    </rPh>
    <rPh sb="6" eb="8">
      <t>ジギョウ</t>
    </rPh>
    <phoneticPr fontId="3"/>
  </si>
  <si>
    <t>老人居宅介護等事業（訪介）」</t>
    <rPh sb="0" eb="2">
      <t>ロウジン</t>
    </rPh>
    <rPh sb="2" eb="4">
      <t>キョタク</t>
    </rPh>
    <rPh sb="4" eb="6">
      <t>カイゴ</t>
    </rPh>
    <rPh sb="6" eb="7">
      <t>トウ</t>
    </rPh>
    <rPh sb="7" eb="9">
      <t>ジギョウ</t>
    </rPh>
    <rPh sb="10" eb="11">
      <t>ホウ</t>
    </rPh>
    <rPh sb="11" eb="12">
      <t>カイ</t>
    </rPh>
    <phoneticPr fontId="2"/>
  </si>
  <si>
    <t>特別養護老人ホーム」</t>
    <rPh sb="0" eb="2">
      <t>トクベツ</t>
    </rPh>
    <rPh sb="2" eb="4">
      <t>ヨウゴ</t>
    </rPh>
    <rPh sb="4" eb="6">
      <t>ロウジン</t>
    </rPh>
    <phoneticPr fontId="3"/>
  </si>
  <si>
    <t>認知症対応型通所介護」</t>
    <rPh sb="0" eb="3">
      <t>ニンチショウ</t>
    </rPh>
    <rPh sb="3" eb="6">
      <t>タイオウガタ</t>
    </rPh>
    <rPh sb="6" eb="8">
      <t>ツウショ</t>
    </rPh>
    <rPh sb="8" eb="10">
      <t>カイゴ</t>
    </rPh>
    <phoneticPr fontId="4"/>
  </si>
  <si>
    <t>ウ</t>
    <phoneticPr fontId="4"/>
  </si>
  <si>
    <t>奄美の園拠点（社会福祉事業）</t>
    <rPh sb="4" eb="6">
      <t>キョテン</t>
    </rPh>
    <phoneticPr fontId="4"/>
  </si>
  <si>
    <t>老人介護支援センター」</t>
    <rPh sb="0" eb="2">
      <t>ロウジン</t>
    </rPh>
    <rPh sb="2" eb="4">
      <t>カイゴ</t>
    </rPh>
    <rPh sb="4" eb="6">
      <t>シエン</t>
    </rPh>
    <phoneticPr fontId="2"/>
  </si>
  <si>
    <t>エ</t>
    <phoneticPr fontId="4"/>
  </si>
  <si>
    <t>聖母の園拠点（社会福祉事業）</t>
    <rPh sb="4" eb="6">
      <t>キョテン</t>
    </rPh>
    <phoneticPr fontId="4"/>
  </si>
  <si>
    <t>老人デイサービス事業」</t>
    <rPh sb="0" eb="2">
      <t>ロウジン</t>
    </rPh>
    <rPh sb="8" eb="10">
      <t>ジギョウ</t>
    </rPh>
    <phoneticPr fontId="3"/>
  </si>
  <si>
    <t>オ</t>
    <phoneticPr fontId="4"/>
  </si>
  <si>
    <t>原宿地域ケアプラザ拠点（社会福祉事業）</t>
    <rPh sb="9" eb="11">
      <t>キョテン</t>
    </rPh>
    <phoneticPr fontId="4"/>
  </si>
  <si>
    <t>カ</t>
    <phoneticPr fontId="4"/>
  </si>
  <si>
    <t>聖母ホーム拠点（社会福祉事業）</t>
    <rPh sb="0" eb="2">
      <t>セイボ</t>
    </rPh>
    <phoneticPr fontId="2"/>
  </si>
  <si>
    <t>認知症対応型通所介護」</t>
    <rPh sb="0" eb="3">
      <t>ニンチショウ</t>
    </rPh>
    <rPh sb="3" eb="6">
      <t>タイオウガタ</t>
    </rPh>
    <rPh sb="6" eb="10">
      <t>ツウショカイゴ</t>
    </rPh>
    <phoneticPr fontId="3"/>
  </si>
  <si>
    <t>老人短期入所施設」</t>
    <rPh sb="0" eb="2">
      <t>ロウジン</t>
    </rPh>
    <rPh sb="2" eb="4">
      <t>タンキ</t>
    </rPh>
    <rPh sb="4" eb="6">
      <t>ニュウショ</t>
    </rPh>
    <rPh sb="6" eb="8">
      <t>シセツ</t>
    </rPh>
    <phoneticPr fontId="3"/>
  </si>
  <si>
    <t>キ</t>
    <phoneticPr fontId="4"/>
  </si>
  <si>
    <t>措置施設</t>
  </si>
  <si>
    <t>聖母の丘　養護老人ホーム拠点（社会福祉事業）</t>
    <rPh sb="5" eb="7">
      <t>ヨウゴ</t>
    </rPh>
    <rPh sb="7" eb="9">
      <t>ロウジン</t>
    </rPh>
    <rPh sb="12" eb="14">
      <t>キョテン</t>
    </rPh>
    <phoneticPr fontId="2"/>
  </si>
  <si>
    <t>ク</t>
    <phoneticPr fontId="4"/>
  </si>
  <si>
    <t>聖母の園　養護老人ホーム拠点（社会福祉事業）</t>
    <rPh sb="5" eb="7">
      <t>ヨウゴ</t>
    </rPh>
    <rPh sb="7" eb="9">
      <t>ロウジン</t>
    </rPh>
    <rPh sb="12" eb="14">
      <t>キョテン</t>
    </rPh>
    <phoneticPr fontId="2"/>
  </si>
  <si>
    <t>ケ</t>
    <phoneticPr fontId="4"/>
  </si>
  <si>
    <t>聖母ホーム　養護老人ホーム拠点（社会福祉事業）</t>
    <rPh sb="6" eb="8">
      <t>ヨウゴ</t>
    </rPh>
    <rPh sb="8" eb="10">
      <t>ロウジン</t>
    </rPh>
    <rPh sb="13" eb="15">
      <t>キョテン</t>
    </rPh>
    <phoneticPr fontId="2"/>
  </si>
  <si>
    <t>コ</t>
    <phoneticPr fontId="4"/>
  </si>
  <si>
    <t>児童養護施設</t>
  </si>
  <si>
    <t>天使の園拠点（社会福祉事業）</t>
    <rPh sb="4" eb="6">
      <t>キョテン</t>
    </rPh>
    <phoneticPr fontId="4"/>
  </si>
  <si>
    <t>児童養護施設」</t>
    <rPh sb="0" eb="2">
      <t>ジドウ</t>
    </rPh>
    <rPh sb="2" eb="4">
      <t>ヨウゴ</t>
    </rPh>
    <rPh sb="4" eb="6">
      <t>シセツ</t>
    </rPh>
    <phoneticPr fontId="3"/>
  </si>
  <si>
    <t>児童家庭支援センター」</t>
    <rPh sb="0" eb="2">
      <t>ジドウ</t>
    </rPh>
    <rPh sb="2" eb="4">
      <t>カテイ</t>
    </rPh>
    <rPh sb="4" eb="6">
      <t>シエン</t>
    </rPh>
    <phoneticPr fontId="2"/>
  </si>
  <si>
    <t>地域小規模児童養護施設」</t>
    <rPh sb="0" eb="2">
      <t>チイキ</t>
    </rPh>
    <rPh sb="2" eb="5">
      <t>ショウキボ</t>
    </rPh>
    <rPh sb="5" eb="7">
      <t>ジドウ</t>
    </rPh>
    <rPh sb="7" eb="9">
      <t>ヨウゴ</t>
    </rPh>
    <rPh sb="9" eb="11">
      <t>シセツ</t>
    </rPh>
    <phoneticPr fontId="4"/>
  </si>
  <si>
    <t>サ</t>
    <phoneticPr fontId="4"/>
  </si>
  <si>
    <t>保育施設</t>
  </si>
  <si>
    <t>聖母の園保育園拠点（社会福祉事業）</t>
    <phoneticPr fontId="4"/>
  </si>
  <si>
    <t>シ</t>
    <phoneticPr fontId="4"/>
  </si>
  <si>
    <t>平和の園保育園拠点（社会福祉事業）</t>
    <phoneticPr fontId="4"/>
  </si>
  <si>
    <t>ス</t>
    <phoneticPr fontId="4"/>
  </si>
  <si>
    <t>医療施設</t>
    <rPh sb="0" eb="2">
      <t>イリョウ</t>
    </rPh>
    <rPh sb="2" eb="4">
      <t>シセツ</t>
    </rPh>
    <phoneticPr fontId="2"/>
  </si>
  <si>
    <t>聖母病院拠点（社会福祉事業）</t>
    <phoneticPr fontId="4"/>
  </si>
  <si>
    <t>セ</t>
    <phoneticPr fontId="4"/>
  </si>
  <si>
    <t>公益事業　聖母病院　訪問看護ステーション拠点</t>
    <rPh sb="0" eb="2">
      <t>コウエキ</t>
    </rPh>
    <rPh sb="2" eb="4">
      <t>ジギョウ</t>
    </rPh>
    <rPh sb="10" eb="12">
      <t>ホウモン</t>
    </rPh>
    <rPh sb="12" eb="14">
      <t>カンゴ</t>
    </rPh>
    <rPh sb="20" eb="22">
      <t>キョテン</t>
    </rPh>
    <phoneticPr fontId="2"/>
  </si>
  <si>
    <t>ソ</t>
    <phoneticPr fontId="4"/>
  </si>
  <si>
    <t>公益事業　原宿地域ケアプラザ拠点</t>
    <rPh sb="0" eb="2">
      <t>コウエキ</t>
    </rPh>
    <rPh sb="2" eb="4">
      <t>ジギョウ</t>
    </rPh>
    <rPh sb="14" eb="16">
      <t>キョテン</t>
    </rPh>
    <phoneticPr fontId="4"/>
  </si>
  <si>
    <t>地域包括支援センター」</t>
    <rPh sb="0" eb="2">
      <t>チイキ</t>
    </rPh>
    <rPh sb="2" eb="4">
      <t>ホウカツ</t>
    </rPh>
    <rPh sb="4" eb="6">
      <t>シエン</t>
    </rPh>
    <phoneticPr fontId="2"/>
  </si>
  <si>
    <t>地域交流」</t>
    <rPh sb="0" eb="2">
      <t>チイキ</t>
    </rPh>
    <rPh sb="2" eb="4">
      <t>コウリュウ</t>
    </rPh>
    <phoneticPr fontId="2"/>
  </si>
  <si>
    <t>生活支援体制整備事業」</t>
    <rPh sb="0" eb="2">
      <t>セイカツ</t>
    </rPh>
    <rPh sb="2" eb="4">
      <t>シエン</t>
    </rPh>
    <rPh sb="4" eb="6">
      <t>タイセイ</t>
    </rPh>
    <rPh sb="6" eb="8">
      <t>セイビ</t>
    </rPh>
    <rPh sb="8" eb="10">
      <t>ジギョウ</t>
    </rPh>
    <phoneticPr fontId="4"/>
  </si>
  <si>
    <t>タ</t>
    <phoneticPr fontId="4"/>
  </si>
  <si>
    <t>公益事業　聖母ホーム　地域包括支援センター拠点</t>
    <rPh sb="0" eb="2">
      <t>コウエキ</t>
    </rPh>
    <rPh sb="2" eb="4">
      <t>ジギョウ</t>
    </rPh>
    <rPh sb="11" eb="13">
      <t>チイキ</t>
    </rPh>
    <rPh sb="13" eb="15">
      <t>ホウカツ</t>
    </rPh>
    <rPh sb="15" eb="17">
      <t>シエン</t>
    </rPh>
    <rPh sb="21" eb="23">
      <t>キョテン</t>
    </rPh>
    <phoneticPr fontId="2"/>
  </si>
  <si>
    <t>チ</t>
    <phoneticPr fontId="4"/>
  </si>
  <si>
    <t>公益事業　深谷俣野地域ケアプラザ拠点</t>
    <rPh sb="0" eb="2">
      <t>コウエキ</t>
    </rPh>
    <rPh sb="2" eb="4">
      <t>ジギョウ</t>
    </rPh>
    <rPh sb="5" eb="7">
      <t>フカヤ</t>
    </rPh>
    <rPh sb="7" eb="9">
      <t>マタノ</t>
    </rPh>
    <rPh sb="16" eb="18">
      <t>キョテン</t>
    </rPh>
    <phoneticPr fontId="4"/>
  </si>
  <si>
    <t>「</t>
  </si>
  <si>
    <t>居宅介護支援事業」</t>
  </si>
  <si>
    <t>ツ</t>
    <phoneticPr fontId="4"/>
  </si>
  <si>
    <t>収益事業　本部拠点</t>
    <rPh sb="0" eb="2">
      <t>シュウエキ</t>
    </rPh>
    <rPh sb="2" eb="4">
      <t>ジギョウ</t>
    </rPh>
    <rPh sb="5" eb="7">
      <t>ホンブ</t>
    </rPh>
    <rPh sb="7" eb="9">
      <t>キョテン</t>
    </rPh>
    <phoneticPr fontId="3"/>
  </si>
  <si>
    <t>テ</t>
    <phoneticPr fontId="4"/>
  </si>
  <si>
    <t>収益事業　聖母病院拠点</t>
    <rPh sb="0" eb="2">
      <t>シュウエキ</t>
    </rPh>
    <rPh sb="2" eb="4">
      <t>ジギョウ</t>
    </rPh>
    <rPh sb="5" eb="7">
      <t>セイボ</t>
    </rPh>
    <rPh sb="7" eb="9">
      <t>ビョウイン</t>
    </rPh>
    <rPh sb="9" eb="11">
      <t>キョテン</t>
    </rPh>
    <phoneticPr fontId="2"/>
  </si>
  <si>
    <t>６．基本財産の増減の内容及び金額</t>
    <rPh sb="2" eb="4">
      <t>キホン</t>
    </rPh>
    <rPh sb="4" eb="6">
      <t>ザイサン</t>
    </rPh>
    <rPh sb="7" eb="9">
      <t>ゾウゲン</t>
    </rPh>
    <rPh sb="10" eb="12">
      <t>ナイヨウ</t>
    </rPh>
    <rPh sb="12" eb="13">
      <t>オヨ</t>
    </rPh>
    <rPh sb="14" eb="16">
      <t>キンガク</t>
    </rPh>
    <phoneticPr fontId="4"/>
  </si>
  <si>
    <t>　　基本財産の増減の内容及び金額は以下のとおりである。</t>
    <rPh sb="2" eb="4">
      <t>キホン</t>
    </rPh>
    <rPh sb="4" eb="6">
      <t>ザイサン</t>
    </rPh>
    <rPh sb="7" eb="9">
      <t>ゾウゲン</t>
    </rPh>
    <rPh sb="10" eb="12">
      <t>ナイヨウ</t>
    </rPh>
    <rPh sb="12" eb="13">
      <t>オヨ</t>
    </rPh>
    <rPh sb="14" eb="16">
      <t>キンガク</t>
    </rPh>
    <rPh sb="17" eb="19">
      <t>イカ</t>
    </rPh>
    <phoneticPr fontId="4"/>
  </si>
  <si>
    <t>（単位：円）</t>
  </si>
  <si>
    <t>基本財産の種類</t>
    <rPh sb="0" eb="2">
      <t>キホン</t>
    </rPh>
    <rPh sb="2" eb="4">
      <t>ザイサン</t>
    </rPh>
    <rPh sb="5" eb="7">
      <t>シュルイ</t>
    </rPh>
    <phoneticPr fontId="4"/>
  </si>
  <si>
    <t>前期末残高</t>
    <rPh sb="0" eb="3">
      <t>ゼンキマツ</t>
    </rPh>
    <rPh sb="3" eb="4">
      <t>ザン</t>
    </rPh>
    <rPh sb="4" eb="5">
      <t>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</si>
  <si>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</si>
  <si>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</si>
  <si>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当期末残高</t>
    <rPh sb="0" eb="1">
      <t>トウ</t>
    </rPh>
    <rPh sb="1" eb="3">
      <t>キマツ</t>
    </rPh>
    <rPh sb="3" eb="5">
      <t>ザンダカ</t>
    </rPh>
    <phoneticPr fontId="4"/>
  </si>
  <si>
    <t>土地</t>
    <rPh sb="0" eb="2">
      <t>トチ</t>
    </rPh>
    <phoneticPr fontId="4"/>
  </si>
  <si>
    <t>建物</t>
    <rPh sb="0" eb="2">
      <t>タテモノ</t>
    </rPh>
    <phoneticPr fontId="4"/>
  </si>
  <si>
    <t>合計</t>
    <rPh sb="0" eb="2">
      <t>ゴウケイ</t>
    </rPh>
    <phoneticPr fontId="4"/>
  </si>
  <si>
    <t>７．基本金又は固定資産の売却若しくは処分に係る国庫補助金等特別積立金の取崩し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t>
    </rPh>
    <phoneticPr fontId="4"/>
  </si>
  <si>
    <t>大型洗濯機を廃棄し、国庫補助金等特別積立金30,242円を取り崩した。（園介護）</t>
    <rPh sb="0" eb="2">
      <t>オオガタ</t>
    </rPh>
    <rPh sb="2" eb="5">
      <t>センタクキ</t>
    </rPh>
    <rPh sb="6" eb="8">
      <t>ハイキ</t>
    </rPh>
    <rPh sb="36" eb="37">
      <t>ソノ</t>
    </rPh>
    <rPh sb="37" eb="39">
      <t>カイゴ</t>
    </rPh>
    <phoneticPr fontId="4"/>
  </si>
  <si>
    <t>喫煙コーナーエアクリーナーを廃棄し、国庫補助金等特別積立金14,664円を取り崩した。(聖母ホーム）</t>
    <rPh sb="0" eb="2">
      <t>キツエン</t>
    </rPh>
    <rPh sb="14" eb="16">
      <t>ハイキ</t>
    </rPh>
    <phoneticPr fontId="4"/>
  </si>
  <si>
    <t>業務用給湯器を廃棄し、国庫補助金等特別積立金28,491円を取り崩した。（聖母の園保育園）</t>
    <rPh sb="0" eb="3">
      <t>ギョウムヨウ</t>
    </rPh>
    <rPh sb="3" eb="6">
      <t>キュウトウキ</t>
    </rPh>
    <rPh sb="7" eb="9">
      <t>ハイキ</t>
    </rPh>
    <phoneticPr fontId="4"/>
  </si>
  <si>
    <t>８．担保に供している資産</t>
    <rPh sb="2" eb="4">
      <t>タンポ</t>
    </rPh>
    <rPh sb="5" eb="6">
      <t>キョウ</t>
    </rPh>
    <rPh sb="10" eb="12">
      <t>シサン</t>
    </rPh>
    <phoneticPr fontId="4"/>
  </si>
  <si>
    <t>　　担保に供されている資産は以下のとおりである。</t>
    <rPh sb="2" eb="4">
      <t>タンポ</t>
    </rPh>
    <rPh sb="5" eb="6">
      <t>キョウ</t>
    </rPh>
    <rPh sb="11" eb="13">
      <t>シサン</t>
    </rPh>
    <rPh sb="14" eb="16">
      <t>イカ</t>
    </rPh>
    <phoneticPr fontId="4"/>
  </si>
  <si>
    <t>土地（基本財産）</t>
    <rPh sb="0" eb="2">
      <t>トチ</t>
    </rPh>
    <rPh sb="3" eb="5">
      <t>キホン</t>
    </rPh>
    <rPh sb="5" eb="7">
      <t>ザイサン</t>
    </rPh>
    <phoneticPr fontId="4"/>
  </si>
  <si>
    <t>円</t>
    <rPh sb="0" eb="1">
      <t>エン</t>
    </rPh>
    <phoneticPr fontId="4"/>
  </si>
  <si>
    <t>建物（基本財産）</t>
    <rPh sb="3" eb="5">
      <t>キホン</t>
    </rPh>
    <rPh sb="5" eb="7">
      <t>ザイサン</t>
    </rPh>
    <phoneticPr fontId="4"/>
  </si>
  <si>
    <t>計</t>
    <rPh sb="0" eb="1">
      <t>ケイ</t>
    </rPh>
    <phoneticPr fontId="4"/>
  </si>
  <si>
    <t>　　担保している債務の種類および金額は以下のとおりである。</t>
    <rPh sb="2" eb="4">
      <t>タンポ</t>
    </rPh>
    <rPh sb="8" eb="10">
      <t>サイム</t>
    </rPh>
    <rPh sb="11" eb="13">
      <t>シュルイ</t>
    </rPh>
    <rPh sb="16" eb="18">
      <t>キンガク</t>
    </rPh>
    <rPh sb="19" eb="21">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</si>
  <si>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</si>
  <si>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９．有形固定資産の取得価額、減価償却累計額及び当期末残高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</si>
  <si>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　　固定資産の取得価額、減価償却累計額及び当期末残高は、以下のとおりである。</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rPh sb="28" eb="30">
      <t>イカ</t>
    </rPh>
    <phoneticPr fontId="4"/>
  </si>
  <si>
    <t>（単位：円）</t>
    <phoneticPr fontId="4"/>
  </si>
  <si>
    <t>取得価額</t>
    <rPh sb="0" eb="2">
      <t>シュトク</t>
    </rPh>
    <rPh sb="2" eb="4">
      <t>カガク</t>
    </rPh>
    <phoneticPr fontId="4"/>
  </si>
  <si>
    <t>減価償却累計額</t>
    <rPh sb="0" eb="2">
      <t>ゲンカ</t>
    </rPh>
    <rPh sb="2" eb="4">
      <t>ショウキャク</t>
    </rPh>
    <rPh sb="4" eb="7">
      <t>ルイケイガク</t>
    </rPh>
    <phoneticPr fontId="4"/>
  </si>
  <si>
    <t>建物（基本財産）</t>
    <rPh sb="0" eb="2">
      <t>タテモノ</t>
    </rPh>
    <rPh sb="3" eb="5">
      <t>キホン</t>
    </rPh>
    <rPh sb="5" eb="7">
      <t>ザイサン</t>
    </rPh>
    <phoneticPr fontId="4"/>
  </si>
  <si>
    <t>土地（普通財産）</t>
    <rPh sb="0" eb="2">
      <t>トチ</t>
    </rPh>
    <rPh sb="3" eb="5">
      <t>フツウ</t>
    </rPh>
    <rPh sb="5" eb="7">
      <t>ザイサン</t>
    </rPh>
    <phoneticPr fontId="4"/>
  </si>
  <si>
    <t>構築物</t>
    <rPh sb="0" eb="3">
      <t>コウチクブツ</t>
    </rPh>
    <phoneticPr fontId="4"/>
  </si>
  <si>
    <t>機械及び装置</t>
    <rPh sb="0" eb="2">
      <t>キカイ</t>
    </rPh>
    <rPh sb="2" eb="3">
      <t>オヨ</t>
    </rPh>
    <rPh sb="4" eb="6">
      <t>ソウチ</t>
    </rPh>
    <phoneticPr fontId="4"/>
  </si>
  <si>
    <t>車両運搬具</t>
    <rPh sb="0" eb="2">
      <t>シャリョウ</t>
    </rPh>
    <rPh sb="2" eb="4">
      <t>ウンパン</t>
    </rPh>
    <rPh sb="4" eb="5">
      <t>グ</t>
    </rPh>
    <phoneticPr fontId="4"/>
  </si>
  <si>
    <t>器具及び備品</t>
    <rPh sb="0" eb="2">
      <t>キグ</t>
    </rPh>
    <rPh sb="2" eb="3">
      <t>オヨ</t>
    </rPh>
    <rPh sb="4" eb="6">
      <t>ビヒン</t>
    </rPh>
    <phoneticPr fontId="4"/>
  </si>
  <si>
    <t>有形リース資産</t>
    <rPh sb="0" eb="2">
      <t>ユウケイ</t>
    </rPh>
    <rPh sb="5" eb="7">
      <t>シサン</t>
    </rPh>
    <phoneticPr fontId="4"/>
  </si>
  <si>
    <t>(注)土地の減価償却累計額には、減損損失累計額が7,251,981円含まれている。</t>
    <rPh sb="1" eb="2">
      <t>チュウ</t>
    </rPh>
    <rPh sb="3" eb="5">
      <t>トチ</t>
    </rPh>
    <rPh sb="6" eb="8">
      <t>ゲンカ</t>
    </rPh>
    <rPh sb="8" eb="10">
      <t>ショウキャク</t>
    </rPh>
    <rPh sb="10" eb="12">
      <t>ルイケイ</t>
    </rPh>
    <rPh sb="12" eb="13">
      <t>ガク</t>
    </rPh>
    <rPh sb="16" eb="18">
      <t>ゲンソン</t>
    </rPh>
    <rPh sb="18" eb="20">
      <t>ソンシツ</t>
    </rPh>
    <rPh sb="20" eb="22">
      <t>ルイケイ</t>
    </rPh>
    <rPh sb="22" eb="23">
      <t>ガク</t>
    </rPh>
    <rPh sb="33" eb="34">
      <t>エン</t>
    </rPh>
    <rPh sb="34" eb="35">
      <t>フク</t>
    </rPh>
    <phoneticPr fontId="4"/>
  </si>
  <si>
    <t>１０．債権額、徴収不能引当金の当期末残高、債権の当期末残高</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4"/>
  </si>
  <si>
    <t>１１．満期保有目的の債券の内訳並びに帳簿価額、時価及び評価損益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</si>
  <si>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１２．関連当事者との取引の内容</t>
    <rPh sb="3" eb="5">
      <t>カンレン</t>
    </rPh>
    <rPh sb="5" eb="8">
      <t>トウジシャ</t>
    </rPh>
    <rPh sb="10" eb="12">
      <t>トリヒキ</t>
    </rPh>
    <rPh sb="13" eb="15">
      <t>ナイヨウ</t>
    </rPh>
    <phoneticPr fontId="4"/>
  </si>
  <si>
    <t>１３．リース取引関係</t>
    <rPh sb="6" eb="8">
      <t>トリヒキ</t>
    </rPh>
    <rPh sb="8" eb="10">
      <t>カンケイ</t>
    </rPh>
    <phoneticPr fontId="4"/>
  </si>
  <si>
    <t>(1)ファイナンス・リース取引</t>
    <rPh sb="13" eb="15">
      <t>トリヒキ</t>
    </rPh>
    <phoneticPr fontId="4"/>
  </si>
  <si>
    <t>・所有権移転外ファイナンス・リース取引に係る資産の内容</t>
    <rPh sb="1" eb="4">
      <t>ショユウケン</t>
    </rPh>
    <rPh sb="4" eb="6">
      <t>イテン</t>
    </rPh>
    <rPh sb="6" eb="7">
      <t>ガイ</t>
    </rPh>
    <rPh sb="17" eb="19">
      <t>トリヒキ</t>
    </rPh>
    <rPh sb="20" eb="21">
      <t>カカ</t>
    </rPh>
    <rPh sb="22" eb="24">
      <t>シサン</t>
    </rPh>
    <rPh sb="25" eb="27">
      <t>ナイヨウ</t>
    </rPh>
    <phoneticPr fontId="4"/>
  </si>
  <si>
    <t>　その他の固定資産</t>
    <rPh sb="3" eb="4">
      <t>タ</t>
    </rPh>
    <rPh sb="5" eb="7">
      <t>コテイ</t>
    </rPh>
    <rPh sb="7" eb="9">
      <t>シサン</t>
    </rPh>
    <phoneticPr fontId="4"/>
  </si>
  <si>
    <t>　　主に、医療事業における電子カルテシステム（器具備品及びソフトウェア）である。（聖母病院医療）</t>
    <rPh sb="2" eb="3">
      <t>オモ</t>
    </rPh>
    <rPh sb="5" eb="7">
      <t>イリョウ</t>
    </rPh>
    <rPh sb="7" eb="9">
      <t>ジギョウ</t>
    </rPh>
    <rPh sb="13" eb="15">
      <t>デンシ</t>
    </rPh>
    <rPh sb="23" eb="25">
      <t>キグ</t>
    </rPh>
    <rPh sb="25" eb="27">
      <t>ビヒン</t>
    </rPh>
    <rPh sb="27" eb="28">
      <t>オヨ</t>
    </rPh>
    <phoneticPr fontId="4"/>
  </si>
  <si>
    <t>(2)オペレーティング・リース取引</t>
    <rPh sb="15" eb="17">
      <t>トリヒキ</t>
    </rPh>
    <phoneticPr fontId="4"/>
  </si>
  <si>
    <t>・オペレーティング・リース取引のうち解約不能のものに係る未経過リース料</t>
    <phoneticPr fontId="4"/>
  </si>
  <si>
    <t>１年内</t>
    <rPh sb="1" eb="2">
      <t>ネン</t>
    </rPh>
    <rPh sb="2" eb="3">
      <t>ナイ</t>
    </rPh>
    <phoneticPr fontId="4"/>
  </si>
  <si>
    <t>１年超</t>
    <rPh sb="1" eb="2">
      <t>ネン</t>
    </rPh>
    <rPh sb="2" eb="3">
      <t>コ</t>
    </rPh>
    <phoneticPr fontId="4"/>
  </si>
  <si>
    <t>（丘介護・原宿介護・聖母病院医療・深谷公益）</t>
    <rPh sb="1" eb="2">
      <t>オカ</t>
    </rPh>
    <rPh sb="2" eb="4">
      <t>カイゴ</t>
    </rPh>
    <rPh sb="5" eb="7">
      <t>ハラジュク</t>
    </rPh>
    <rPh sb="7" eb="9">
      <t>カイゴ</t>
    </rPh>
    <rPh sb="10" eb="12">
      <t>セイボ</t>
    </rPh>
    <rPh sb="12" eb="14">
      <t>ビョウイン</t>
    </rPh>
    <rPh sb="14" eb="16">
      <t>イリョウ</t>
    </rPh>
    <rPh sb="17" eb="19">
      <t>フカヤ</t>
    </rPh>
    <rPh sb="19" eb="21">
      <t>コウエキ</t>
    </rPh>
    <phoneticPr fontId="4"/>
  </si>
  <si>
    <t>１４．重要な偶発債務</t>
    <rPh sb="3" eb="5">
      <t>ジュウヨウ</t>
    </rPh>
    <rPh sb="6" eb="8">
      <t>グウハツ</t>
    </rPh>
    <rPh sb="8" eb="10">
      <t>サイム</t>
    </rPh>
    <phoneticPr fontId="4"/>
  </si>
  <si>
    <t>１５．重要な後発事象</t>
    <rPh sb="3" eb="5">
      <t>ジュウヨウ</t>
    </rPh>
    <rPh sb="6" eb="8">
      <t>コウハツ</t>
    </rPh>
    <rPh sb="8" eb="10">
      <t>ジショウ</t>
    </rPh>
    <phoneticPr fontId="4"/>
  </si>
  <si>
    <t>１６．その他社会福祉法人の資金収支及び純資産増減の状況並びに資産、負債及び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</si>
  <si>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　　　純資産の状態を明らかにするために必要な事項</t>
    <rPh sb="3" eb="6">
      <t>ジュンシサン</t>
    </rPh>
    <rPh sb="7" eb="9">
      <t>ジョウタイ</t>
    </rPh>
    <rPh sb="10" eb="11">
      <t>アキ</t>
    </rPh>
    <rPh sb="19" eb="21">
      <t>ヒツヨウ</t>
    </rPh>
    <rPh sb="22" eb="24">
      <t>ジコウ</t>
    </rPh>
    <phoneticPr fontId="4"/>
  </si>
  <si>
    <t>(1）資金収支計算書に反映されない重要な非資金取引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</si>
  <si>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当年度に新たに計上した所有権移転外ファイナンス・リース取引に関わる資産及び債務の額は、</t>
    <rPh sb="0" eb="3">
      <t>トウネンド</t>
    </rPh>
    <rPh sb="4" eb="5">
      <t>アラ</t>
    </rPh>
    <rPh sb="7" eb="9">
      <t>ケイジョウ</t>
    </rPh>
    <rPh sb="11" eb="14">
      <t>ショユウケン</t>
    </rPh>
    <rPh sb="14" eb="16">
      <t>イテン</t>
    </rPh>
    <rPh sb="16" eb="17">
      <t>ガイ</t>
    </rPh>
    <rPh sb="27" eb="29">
      <t>トリヒキ</t>
    </rPh>
    <rPh sb="30" eb="31">
      <t>カカ</t>
    </rPh>
    <rPh sb="33" eb="35">
      <t>シサン</t>
    </rPh>
    <rPh sb="35" eb="36">
      <t>オヨ</t>
    </rPh>
    <rPh sb="37" eb="39">
      <t>サイム</t>
    </rPh>
    <rPh sb="40" eb="41">
      <t>ガク</t>
    </rPh>
    <phoneticPr fontId="4"/>
  </si>
  <si>
    <t>それぞれ62,086,860円である。（聖母病院医療）</t>
    <rPh sb="14" eb="15">
      <t>エン</t>
    </rPh>
    <rPh sb="20" eb="22">
      <t>セイボ</t>
    </rPh>
    <rPh sb="22" eb="24">
      <t>ビョウイン</t>
    </rPh>
    <rPh sb="24" eb="26">
      <t>イリョウ</t>
    </rPh>
    <phoneticPr fontId="4"/>
  </si>
  <si>
    <t>(2）退職給付会計</t>
    <rPh sb="3" eb="5">
      <t>タイショク</t>
    </rPh>
    <rPh sb="5" eb="7">
      <t>キュウフ</t>
    </rPh>
    <rPh sb="7" eb="9">
      <t>カイケイ</t>
    </rPh>
    <phoneticPr fontId="4"/>
  </si>
  <si>
    <t>退職給付債務の算定方法は、令和2年3月期までは「数理債務」を調整した金額を退職給付債務として採用</t>
    <rPh sb="7" eb="9">
      <t>サンテイ</t>
    </rPh>
    <rPh sb="9" eb="11">
      <t>ホウホウ</t>
    </rPh>
    <rPh sb="13" eb="15">
      <t>レイワ</t>
    </rPh>
    <rPh sb="24" eb="26">
      <t>スウリ</t>
    </rPh>
    <rPh sb="26" eb="28">
      <t>サイム</t>
    </rPh>
    <rPh sb="30" eb="32">
      <t>チョウセイ</t>
    </rPh>
    <rPh sb="34" eb="36">
      <t>キンガク</t>
    </rPh>
    <rPh sb="37" eb="39">
      <t>タイショク</t>
    </rPh>
    <rPh sb="39" eb="41">
      <t>キュウフ</t>
    </rPh>
    <rPh sb="41" eb="43">
      <t>サイム</t>
    </rPh>
    <rPh sb="46" eb="48">
      <t>サイヨウ</t>
    </rPh>
    <phoneticPr fontId="4"/>
  </si>
  <si>
    <t>していたが、職員の増加を踏まえ、令和3年3月期の期首より数理評価計算による「退職給付債務」を採用</t>
    <rPh sb="16" eb="18">
      <t>レイワ</t>
    </rPh>
    <rPh sb="28" eb="30">
      <t>スウリ</t>
    </rPh>
    <rPh sb="30" eb="32">
      <t>ヒョウカ</t>
    </rPh>
    <rPh sb="32" eb="34">
      <t>ケイサン</t>
    </rPh>
    <rPh sb="38" eb="40">
      <t>タイショク</t>
    </rPh>
    <rPh sb="40" eb="42">
      <t>キュウフ</t>
    </rPh>
    <rPh sb="42" eb="44">
      <t>サイム</t>
    </rPh>
    <rPh sb="46" eb="48">
      <t>サイヨウ</t>
    </rPh>
    <phoneticPr fontId="4"/>
  </si>
  <si>
    <t>している。</t>
    <phoneticPr fontId="4"/>
  </si>
  <si>
    <t>当該算定方法の変更による当期損益への影響は、期首時点における「調整後数理債務」から「退職給付債務」</t>
    <rPh sb="31" eb="34">
      <t>チョウセイゴ</t>
    </rPh>
    <rPh sb="34" eb="36">
      <t>スウリ</t>
    </rPh>
    <rPh sb="36" eb="38">
      <t>サイム</t>
    </rPh>
    <rPh sb="42" eb="44">
      <t>タイショク</t>
    </rPh>
    <rPh sb="44" eb="46">
      <t>キュウフ</t>
    </rPh>
    <rPh sb="46" eb="48">
      <t>サイム</t>
    </rPh>
    <phoneticPr fontId="4"/>
  </si>
  <si>
    <t>への変更による退職給付債務の差額（退職給付費用の発生）　14,987,094円である。</t>
    <phoneticPr fontId="4"/>
  </si>
  <si>
    <t>数理債務　　　　　　　　　　　　：1,144,686,906円</t>
    <rPh sb="0" eb="2">
      <t>スウリ</t>
    </rPh>
    <rPh sb="2" eb="4">
      <t>サイム</t>
    </rPh>
    <phoneticPr fontId="4"/>
  </si>
  <si>
    <t>退職給付債務　　　　　　　　　　：1,159,674,000円</t>
    <phoneticPr fontId="4"/>
  </si>
  <si>
    <t>（3）　税効果会計関係</t>
    <rPh sb="4" eb="5">
      <t>ゼイ</t>
    </rPh>
    <rPh sb="5" eb="7">
      <t>コウカ</t>
    </rPh>
    <rPh sb="7" eb="9">
      <t>カイケイ</t>
    </rPh>
    <rPh sb="9" eb="11">
      <t>カンケイ</t>
    </rPh>
    <phoneticPr fontId="4"/>
  </si>
  <si>
    <t>繰越税金資産の発生の主な原因別の内訳は以下のとおりである。</t>
    <rPh sb="0" eb="2">
      <t>クリコシ</t>
    </rPh>
    <rPh sb="2" eb="4">
      <t>ゼイキン</t>
    </rPh>
    <rPh sb="4" eb="6">
      <t>シサン</t>
    </rPh>
    <rPh sb="7" eb="9">
      <t>ハッセイ</t>
    </rPh>
    <rPh sb="10" eb="11">
      <t>オモ</t>
    </rPh>
    <rPh sb="12" eb="14">
      <t>ゲンイン</t>
    </rPh>
    <rPh sb="14" eb="15">
      <t>ベツ</t>
    </rPh>
    <rPh sb="16" eb="18">
      <t>ウチワケ</t>
    </rPh>
    <rPh sb="19" eb="21">
      <t>イカ</t>
    </rPh>
    <phoneticPr fontId="4"/>
  </si>
  <si>
    <t>繰延税金資産</t>
    <rPh sb="0" eb="2">
      <t>クリノベ</t>
    </rPh>
    <rPh sb="2" eb="4">
      <t>ゼイキン</t>
    </rPh>
    <rPh sb="4" eb="6">
      <t>シサン</t>
    </rPh>
    <phoneticPr fontId="4"/>
  </si>
  <si>
    <t>税務上の繰越欠損金</t>
    <rPh sb="0" eb="2">
      <t>ゼイム</t>
    </rPh>
    <rPh sb="2" eb="3">
      <t>ジョウ</t>
    </rPh>
    <rPh sb="4" eb="6">
      <t>クリコシ</t>
    </rPh>
    <rPh sb="6" eb="9">
      <t>ケッソンキン</t>
    </rPh>
    <phoneticPr fontId="2"/>
  </si>
  <si>
    <t>減価償却超過額</t>
    <rPh sb="0" eb="2">
      <t>ゲンカ</t>
    </rPh>
    <rPh sb="2" eb="4">
      <t>ショウキャク</t>
    </rPh>
    <rPh sb="4" eb="7">
      <t>チョウカガク</t>
    </rPh>
    <phoneticPr fontId="2"/>
  </si>
  <si>
    <t>国庫補助金等特別積立金</t>
    <rPh sb="0" eb="2">
      <t>コッコ</t>
    </rPh>
    <rPh sb="2" eb="5">
      <t>ホジョキン</t>
    </rPh>
    <rPh sb="5" eb="6">
      <t>トウ</t>
    </rPh>
    <rPh sb="6" eb="8">
      <t>トクベツ</t>
    </rPh>
    <rPh sb="8" eb="10">
      <t>ツミタテ</t>
    </rPh>
    <rPh sb="10" eb="11">
      <t>キン</t>
    </rPh>
    <phoneticPr fontId="2"/>
  </si>
  <si>
    <t>北広島土地減損</t>
    <rPh sb="0" eb="3">
      <t>キタヒロシマ</t>
    </rPh>
    <rPh sb="3" eb="5">
      <t>トチ</t>
    </rPh>
    <rPh sb="5" eb="7">
      <t>ゲンソン</t>
    </rPh>
    <phoneticPr fontId="2"/>
  </si>
  <si>
    <t>繰延税金資産小計</t>
    <rPh sb="0" eb="2">
      <t>クリノベ</t>
    </rPh>
    <rPh sb="2" eb="4">
      <t>ゼイキン</t>
    </rPh>
    <rPh sb="4" eb="6">
      <t>シサン</t>
    </rPh>
    <rPh sb="6" eb="8">
      <t>ショウケイ</t>
    </rPh>
    <phoneticPr fontId="2"/>
  </si>
  <si>
    <t>税務上の繰越欠損金に係る評価性引当額</t>
    <rPh sb="0" eb="2">
      <t>ゼイム</t>
    </rPh>
    <rPh sb="2" eb="3">
      <t>ジョウ</t>
    </rPh>
    <rPh sb="4" eb="6">
      <t>クリコシ</t>
    </rPh>
    <rPh sb="6" eb="9">
      <t>ケッソンキン</t>
    </rPh>
    <rPh sb="10" eb="11">
      <t>カカワ</t>
    </rPh>
    <rPh sb="12" eb="15">
      <t>ヒョウカセイ</t>
    </rPh>
    <rPh sb="15" eb="17">
      <t>ヒキアテ</t>
    </rPh>
    <rPh sb="17" eb="18">
      <t>ガク</t>
    </rPh>
    <phoneticPr fontId="2"/>
  </si>
  <si>
    <t>将来減算一時差異等の合計に係る評価性引当額</t>
    <rPh sb="0" eb="2">
      <t>ショウライ</t>
    </rPh>
    <rPh sb="2" eb="4">
      <t>ゲンザン</t>
    </rPh>
    <rPh sb="4" eb="6">
      <t>イチジ</t>
    </rPh>
    <rPh sb="6" eb="8">
      <t>サイ</t>
    </rPh>
    <rPh sb="8" eb="9">
      <t>トウ</t>
    </rPh>
    <rPh sb="10" eb="12">
      <t>ゴウケイ</t>
    </rPh>
    <rPh sb="13" eb="14">
      <t>カカワ</t>
    </rPh>
    <rPh sb="15" eb="18">
      <t>ヒョウカセイ</t>
    </rPh>
    <rPh sb="18" eb="20">
      <t>ヒキアテ</t>
    </rPh>
    <rPh sb="20" eb="21">
      <t>ガク</t>
    </rPh>
    <phoneticPr fontId="2"/>
  </si>
  <si>
    <t>評価性引当額小計</t>
    <rPh sb="0" eb="3">
      <t>ヒョウカセイ</t>
    </rPh>
    <rPh sb="3" eb="5">
      <t>ヒキアテ</t>
    </rPh>
    <rPh sb="5" eb="6">
      <t>ガク</t>
    </rPh>
    <rPh sb="6" eb="8">
      <t>ショウケイ</t>
    </rPh>
    <phoneticPr fontId="2"/>
  </si>
  <si>
    <t>繰延税金資産合計</t>
    <rPh sb="0" eb="2">
      <t>クリノベ</t>
    </rPh>
    <rPh sb="2" eb="4">
      <t>ゼイキン</t>
    </rPh>
    <rPh sb="4" eb="6">
      <t>シサン</t>
    </rPh>
    <rPh sb="6" eb="8">
      <t>ゴウケイ</t>
    </rPh>
    <phoneticPr fontId="2"/>
  </si>
  <si>
    <t>(4）事業活動計算書　その他の特別損失の内訳</t>
    <rPh sb="3" eb="5">
      <t>ジギョウ</t>
    </rPh>
    <rPh sb="5" eb="7">
      <t>カツドウ</t>
    </rPh>
    <rPh sb="7" eb="10">
      <t>ケイサンショ</t>
    </rPh>
    <rPh sb="13" eb="14">
      <t>タ</t>
    </rPh>
    <rPh sb="15" eb="17">
      <t>トクベツ</t>
    </rPh>
    <rPh sb="17" eb="19">
      <t>ソンシツ</t>
    </rPh>
    <rPh sb="20" eb="22">
      <t>ウチワケ</t>
    </rPh>
    <phoneticPr fontId="4"/>
  </si>
  <si>
    <t>　　　　①　聖母病院</t>
    <rPh sb="6" eb="8">
      <t>セイボ</t>
    </rPh>
    <rPh sb="8" eb="10">
      <t>ビョウイン</t>
    </rPh>
    <phoneticPr fontId="4"/>
  </si>
  <si>
    <t>過年度修正額・前期末前払年金費用の訂正</t>
    <rPh sb="0" eb="3">
      <t>カネンド</t>
    </rPh>
    <rPh sb="3" eb="5">
      <t>シュウセイ</t>
    </rPh>
    <rPh sb="5" eb="6">
      <t>ガク</t>
    </rPh>
    <rPh sb="7" eb="9">
      <t>ゼンキ</t>
    </rPh>
    <rPh sb="9" eb="10">
      <t>マツ</t>
    </rPh>
    <rPh sb="10" eb="12">
      <t>マエバライ</t>
    </rPh>
    <rPh sb="12" eb="14">
      <t>ネンキン</t>
    </rPh>
    <rPh sb="14" eb="16">
      <t>ヒヨウ</t>
    </rPh>
    <rPh sb="17" eb="19">
      <t>テイセイ</t>
    </rPh>
    <phoneticPr fontId="4"/>
  </si>
  <si>
    <t>過年度修正額・前期未払人件費計上不足額</t>
    <rPh sb="0" eb="3">
      <t>カネンド</t>
    </rPh>
    <rPh sb="3" eb="5">
      <t>シュウセイ</t>
    </rPh>
    <rPh sb="5" eb="6">
      <t>ガク</t>
    </rPh>
    <rPh sb="7" eb="9">
      <t>ゼンキ</t>
    </rPh>
    <rPh sb="9" eb="11">
      <t>ミハライ</t>
    </rPh>
    <rPh sb="11" eb="14">
      <t>ジンケンヒ</t>
    </rPh>
    <rPh sb="14" eb="16">
      <t>ケイジョウ</t>
    </rPh>
    <rPh sb="16" eb="18">
      <t>フソク</t>
    </rPh>
    <rPh sb="18" eb="19">
      <t>ガク</t>
    </rPh>
    <phoneticPr fontId="4"/>
  </si>
  <si>
    <t>　　　　②　奄美の園</t>
    <rPh sb="6" eb="8">
      <t>アマミ</t>
    </rPh>
    <rPh sb="9" eb="10">
      <t>ソノ</t>
    </rPh>
    <phoneticPr fontId="4"/>
  </si>
  <si>
    <t>過年度修正額・前期 事業未収金誤計上</t>
    <rPh sb="0" eb="3">
      <t>カネンド</t>
    </rPh>
    <rPh sb="3" eb="5">
      <t>シュウセイ</t>
    </rPh>
    <rPh sb="5" eb="6">
      <t>ガク</t>
    </rPh>
    <rPh sb="7" eb="9">
      <t>ゼンキ</t>
    </rPh>
    <rPh sb="10" eb="12">
      <t>ジギョウ</t>
    </rPh>
    <rPh sb="12" eb="15">
      <t>ミシュウキン</t>
    </rPh>
    <rPh sb="15" eb="18">
      <t>ゴケイジョウ</t>
    </rPh>
    <phoneticPr fontId="4"/>
  </si>
  <si>
    <t>　　　　③　聖母病院（公益・収益）</t>
    <rPh sb="6" eb="8">
      <t>セイボ</t>
    </rPh>
    <rPh sb="8" eb="10">
      <t>ビョウイン</t>
    </rPh>
    <rPh sb="11" eb="13">
      <t>コウエキ</t>
    </rPh>
    <rPh sb="14" eb="16">
      <t>シュウエキ</t>
    </rPh>
    <phoneticPr fontId="4"/>
  </si>
  <si>
    <t>過年度修正額・前期 未払人件費計上不足額</t>
    <rPh sb="0" eb="3">
      <t>カネンド</t>
    </rPh>
    <rPh sb="3" eb="5">
      <t>シュウセイ</t>
    </rPh>
    <rPh sb="5" eb="6">
      <t>ガク</t>
    </rPh>
    <rPh sb="7" eb="9">
      <t>ゼンキ</t>
    </rPh>
    <rPh sb="10" eb="12">
      <t>ミハライ</t>
    </rPh>
    <rPh sb="12" eb="15">
      <t>ジンケンヒ</t>
    </rPh>
    <rPh sb="15" eb="17">
      <t>ケイジョウ</t>
    </rPh>
    <rPh sb="17" eb="19">
      <t>フソク</t>
    </rPh>
    <rPh sb="19" eb="20">
      <t>ガク</t>
    </rPh>
    <phoneticPr fontId="4"/>
  </si>
  <si>
    <t>　　　　④　法人合計</t>
    <rPh sb="6" eb="8">
      <t>ホウジン</t>
    </rPh>
    <rPh sb="8" eb="10">
      <t>ゴウケイ</t>
    </rPh>
    <phoneticPr fontId="4"/>
  </si>
  <si>
    <t>別紙２</t>
    <rPh sb="0" eb="2">
      <t>ベッシ</t>
    </rPh>
    <phoneticPr fontId="4"/>
  </si>
  <si>
    <t>計算書類に対する注記（本部）</t>
    <rPh sb="0" eb="2">
      <t>ケイサン</t>
    </rPh>
    <rPh sb="2" eb="4">
      <t>ショルイ</t>
    </rPh>
    <rPh sb="5" eb="6">
      <t>タイ</t>
    </rPh>
    <rPh sb="8" eb="10">
      <t>チュウキ</t>
    </rPh>
    <rPh sb="11" eb="13">
      <t>ホンブ</t>
    </rPh>
    <phoneticPr fontId="4"/>
  </si>
  <si>
    <t>１．重要な会計方針</t>
    <rPh sb="2" eb="4">
      <t>ジュウヨウ</t>
    </rPh>
    <rPh sb="5" eb="7">
      <t>カイケイ</t>
    </rPh>
    <rPh sb="7" eb="9">
      <t>ホウシン</t>
    </rPh>
    <phoneticPr fontId="4"/>
  </si>
  <si>
    <t>（１）有価証券の評価基準及び評価方法</t>
    <rPh sb="3" eb="5">
      <t>ユウカ</t>
    </rPh>
    <rPh sb="5" eb="7">
      <t>ショウケン</t>
    </rPh>
    <rPh sb="8" eb="10">
      <t>ヒョウカ</t>
    </rPh>
    <rPh sb="10" eb="12">
      <t>キジュン</t>
    </rPh>
    <rPh sb="12" eb="13">
      <t>オヨ</t>
    </rPh>
    <rPh sb="14" eb="16">
      <t>ヒョウカ</t>
    </rPh>
    <rPh sb="16" eb="18">
      <t>ホウホウ</t>
    </rPh>
    <phoneticPr fontId="4"/>
  </si>
  <si>
    <t>（２）棚卸資産の評価方法</t>
    <rPh sb="3" eb="5">
      <t>タナオロシ</t>
    </rPh>
    <rPh sb="5" eb="7">
      <t>シサン</t>
    </rPh>
    <rPh sb="8" eb="10">
      <t>ヒョウカ</t>
    </rPh>
    <rPh sb="10" eb="12">
      <t>ホウホウ</t>
    </rPh>
    <phoneticPr fontId="4"/>
  </si>
  <si>
    <t>（３）固定資産の減価償却の方法</t>
    <rPh sb="3" eb="5">
      <t>コテイ</t>
    </rPh>
    <rPh sb="5" eb="7">
      <t>シサン</t>
    </rPh>
    <rPh sb="8" eb="10">
      <t>ゲンカ</t>
    </rPh>
    <rPh sb="10" eb="12">
      <t>ショウキャク</t>
    </rPh>
    <rPh sb="13" eb="15">
      <t>ホウホウ</t>
    </rPh>
    <phoneticPr fontId="4"/>
  </si>
  <si>
    <t>リース資産</t>
  </si>
  <si>
    <t>　　　　</t>
    <phoneticPr fontId="4"/>
  </si>
  <si>
    <t>（４）引当金の計上基準</t>
    <rPh sb="3" eb="5">
      <t>ヒキアテ</t>
    </rPh>
    <rPh sb="5" eb="6">
      <t>キン</t>
    </rPh>
    <rPh sb="7" eb="9">
      <t>ケイジョウ</t>
    </rPh>
    <rPh sb="9" eb="11">
      <t>キジュン</t>
    </rPh>
    <phoneticPr fontId="4"/>
  </si>
  <si>
    <t>徴収不能引当金………</t>
    <rPh sb="0" eb="2">
      <t>チョウシュウ</t>
    </rPh>
    <rPh sb="2" eb="4">
      <t>フノウ</t>
    </rPh>
    <rPh sb="4" eb="6">
      <t>ヒキアテ</t>
    </rPh>
    <rPh sb="6" eb="7">
      <t>キン</t>
    </rPh>
    <phoneticPr fontId="4"/>
  </si>
  <si>
    <t>賞与引当金……………</t>
    <phoneticPr fontId="4"/>
  </si>
  <si>
    <t>会計年度末在職者を基準にして、夏期賞与対象期間のうち会計年度末日</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</si>
  <si>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における経過分（１２月～３月）に対応した金額を見積もり引当金に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</si>
  <si>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計上している。</t>
    <rPh sb="0" eb="2">
      <t>ケイジョウ</t>
    </rPh>
    <phoneticPr fontId="4"/>
  </si>
  <si>
    <t>退職給付引当金………</t>
    <phoneticPr fontId="4"/>
  </si>
  <si>
    <t>役員退職慰労金を在任期間より算出し、引当金に計上している。</t>
    <rPh sb="8" eb="10">
      <t>ザイニン</t>
    </rPh>
    <rPh sb="10" eb="12">
      <t>キカン</t>
    </rPh>
    <rPh sb="14" eb="16">
      <t>サンシュツ</t>
    </rPh>
    <rPh sb="18" eb="20">
      <t>ヒキアテ</t>
    </rPh>
    <rPh sb="20" eb="21">
      <t>キン</t>
    </rPh>
    <rPh sb="22" eb="24">
      <t>ケイジョウ</t>
    </rPh>
    <phoneticPr fontId="4"/>
  </si>
  <si>
    <t>２．重要な会計方針の変更</t>
    <rPh sb="2" eb="4">
      <t>ジュウヨウ</t>
    </rPh>
    <rPh sb="5" eb="7">
      <t>カイケイ</t>
    </rPh>
    <rPh sb="7" eb="9">
      <t>ホウシン</t>
    </rPh>
    <rPh sb="10" eb="12">
      <t>ヘンコウ</t>
    </rPh>
    <phoneticPr fontId="4"/>
  </si>
  <si>
    <t>３．採用する退職給付制度</t>
    <rPh sb="2" eb="4">
      <t>サイヨウ</t>
    </rPh>
    <rPh sb="6" eb="8">
      <t>タイショク</t>
    </rPh>
    <rPh sb="8" eb="10">
      <t>キュウフ</t>
    </rPh>
    <rPh sb="10" eb="12">
      <t>セイド</t>
    </rPh>
    <phoneticPr fontId="4"/>
  </si>
  <si>
    <t>「社会福祉施設職員等退職手当共済法」</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</si>
  <si>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４．拠点が作成する計算書類とサービス区分</t>
    <rPh sb="2" eb="4">
      <t>キョテン</t>
    </rPh>
    <rPh sb="5" eb="7">
      <t>サクセイ</t>
    </rPh>
    <rPh sb="9" eb="11">
      <t>ケイサン</t>
    </rPh>
    <rPh sb="11" eb="13">
      <t>ショルイ</t>
    </rPh>
    <rPh sb="18" eb="20">
      <t>クブン</t>
    </rPh>
    <phoneticPr fontId="4"/>
  </si>
  <si>
    <t>当拠点区分において作成する計算書類等は以下のとおりになっている。</t>
    <rPh sb="13" eb="15">
      <t>ケイサン</t>
    </rPh>
    <rPh sb="15" eb="17">
      <t>ショルイ</t>
    </rPh>
    <phoneticPr fontId="4"/>
  </si>
  <si>
    <t>(１) 本部拠点計算書類(会計基準省令第一号第四様式、第二号第四様式、第三号第四様式)</t>
    <rPh sb="4" eb="6">
      <t>ホンブ</t>
    </rPh>
    <rPh sb="8" eb="10">
      <t>ケイサン</t>
    </rPh>
    <rPh sb="10" eb="12">
      <t>ショルイ</t>
    </rPh>
    <rPh sb="13" eb="15">
      <t>カイケイ</t>
    </rPh>
    <rPh sb="15" eb="17">
      <t>キジュン</t>
    </rPh>
    <rPh sb="17" eb="19">
      <t>ショウレイ</t>
    </rPh>
    <rPh sb="20" eb="21">
      <t>１</t>
    </rPh>
    <rPh sb="22" eb="23">
      <t>ダイ</t>
    </rPh>
    <rPh sb="23" eb="24">
      <t>４</t>
    </rPh>
    <rPh sb="28" eb="29">
      <t>２</t>
    </rPh>
    <rPh sb="30" eb="31">
      <t>ダイ</t>
    </rPh>
    <rPh sb="31" eb="32">
      <t>４</t>
    </rPh>
    <rPh sb="36" eb="37">
      <t>３</t>
    </rPh>
    <rPh sb="38" eb="39">
      <t>ダイ</t>
    </rPh>
    <rPh sb="39" eb="40">
      <t>４</t>
    </rPh>
    <phoneticPr fontId="4"/>
  </si>
  <si>
    <t>(２) 拠点区分資金収支明細書（別紙（⑩））、拠点区分事業活動明細書（別紙（⑪））</t>
    <rPh sb="23" eb="25">
      <t>キョテン</t>
    </rPh>
    <rPh sb="25" eb="27">
      <t>クブン</t>
    </rPh>
    <rPh sb="27" eb="29">
      <t>ジギョウ</t>
    </rPh>
    <rPh sb="29" eb="31">
      <t>カツドウ</t>
    </rPh>
    <rPh sb="35" eb="37">
      <t>ベッシ</t>
    </rPh>
    <phoneticPr fontId="4"/>
  </si>
  <si>
    <t>本部</t>
    <rPh sb="0" eb="2">
      <t>ホンブ</t>
    </rPh>
    <phoneticPr fontId="4"/>
  </si>
  <si>
    <t>生活困難者生活援助・相談事業</t>
    <rPh sb="0" eb="2">
      <t>セイカツ</t>
    </rPh>
    <rPh sb="2" eb="4">
      <t>コンナン</t>
    </rPh>
    <rPh sb="4" eb="5">
      <t>シャ</t>
    </rPh>
    <rPh sb="5" eb="7">
      <t>セイカツ</t>
    </rPh>
    <rPh sb="7" eb="9">
      <t>エンジョ</t>
    </rPh>
    <rPh sb="10" eb="12">
      <t>ソウダン</t>
    </rPh>
    <rPh sb="12" eb="14">
      <t>ジギョウ</t>
    </rPh>
    <phoneticPr fontId="4"/>
  </si>
  <si>
    <t>基本財産の増減の内容及び金額は以下のとおりである。</t>
    <rPh sb="0" eb="2">
      <t>キホン</t>
    </rPh>
    <rPh sb="2" eb="4">
      <t>ザイサン</t>
    </rPh>
    <rPh sb="5" eb="7">
      <t>ゾウゲン</t>
    </rPh>
    <rPh sb="8" eb="10">
      <t>ナイヨウ</t>
    </rPh>
    <rPh sb="10" eb="11">
      <t>オヨ</t>
    </rPh>
    <rPh sb="12" eb="14">
      <t>キンガク</t>
    </rPh>
    <rPh sb="15" eb="17">
      <t>イカ</t>
    </rPh>
    <phoneticPr fontId="4"/>
  </si>
  <si>
    <t>５．基本財産の増減の内容及び金額</t>
    <rPh sb="2" eb="4">
      <t>キホン</t>
    </rPh>
    <rPh sb="4" eb="6">
      <t>ザイサン</t>
    </rPh>
    <rPh sb="7" eb="9">
      <t>ゾウゲン</t>
    </rPh>
    <rPh sb="10" eb="12">
      <t>ナイヨウ</t>
    </rPh>
    <rPh sb="12" eb="13">
      <t>オヨ</t>
    </rPh>
    <rPh sb="14" eb="16">
      <t>キンガク</t>
    </rPh>
    <phoneticPr fontId="4"/>
  </si>
  <si>
    <t>６．基本金又は固定資産の売却若しくは処分に係る国庫補助金等特別積立金の取崩</t>
  </si>
  <si>
    <t>７．担保に供している資産</t>
    <rPh sb="2" eb="4">
      <t>タンポ</t>
    </rPh>
    <rPh sb="5" eb="6">
      <t>キョウ</t>
    </rPh>
    <rPh sb="10" eb="12">
      <t>シサン</t>
    </rPh>
    <phoneticPr fontId="4"/>
  </si>
  <si>
    <t>担保に供されている資産は以下のとおりである。</t>
    <rPh sb="0" eb="2">
      <t>タンポ</t>
    </rPh>
    <rPh sb="3" eb="4">
      <t>キョウ</t>
    </rPh>
    <rPh sb="9" eb="11">
      <t>シサン</t>
    </rPh>
    <rPh sb="12" eb="14">
      <t>イカ</t>
    </rPh>
    <phoneticPr fontId="4"/>
  </si>
  <si>
    <t>担保している債務の種類および金額は以下のとおりである。</t>
    <rPh sb="0" eb="2">
      <t>タンポ</t>
    </rPh>
    <rPh sb="6" eb="8">
      <t>サイム</t>
    </rPh>
    <rPh sb="9" eb="11">
      <t>シュルイ</t>
    </rPh>
    <rPh sb="14" eb="16">
      <t>キンガク</t>
    </rPh>
    <rPh sb="17" eb="19">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</si>
  <si>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</si>
  <si>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８．有形固定資産の取得価額、減価償却累計額及び当期末残高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</si>
  <si>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（貸借対照表上、間接法で表示している場合は記載不要。）</t>
    <rPh sb="1" eb="3">
      <t>タイシャク</t>
    </rPh>
    <rPh sb="3" eb="6">
      <t>タイショウヒョウ</t>
    </rPh>
    <rPh sb="6" eb="7">
      <t>ジョウ</t>
    </rPh>
    <rPh sb="8" eb="10">
      <t>カンセツ</t>
    </rPh>
    <rPh sb="10" eb="11">
      <t>ホウ</t>
    </rPh>
    <rPh sb="12" eb="14">
      <t>ヒョウジ</t>
    </rPh>
    <rPh sb="18" eb="20">
      <t>バアイ</t>
    </rPh>
    <rPh sb="21" eb="23">
      <t>キサイ</t>
    </rPh>
    <rPh sb="23" eb="25">
      <t>フヨウ</t>
    </rPh>
    <phoneticPr fontId="4"/>
  </si>
  <si>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7">
      <t>ルイケイガク</t>
    </rPh>
    <rPh sb="17" eb="18">
      <t>オヨ</t>
    </rPh>
    <rPh sb="19" eb="20">
      <t>トウ</t>
    </rPh>
    <rPh sb="20" eb="22">
      <t>キマツ</t>
    </rPh>
    <rPh sb="22" eb="24">
      <t>ザンダカ</t>
    </rPh>
    <rPh sb="26" eb="28">
      <t>イカ</t>
    </rPh>
    <phoneticPr fontId="4"/>
  </si>
  <si>
    <t>取得</t>
    <rPh sb="0" eb="2">
      <t>シュトク</t>
    </rPh>
    <phoneticPr fontId="4"/>
  </si>
  <si>
    <t>累計</t>
    <rPh sb="0" eb="2">
      <t>ルイケイ</t>
    </rPh>
    <phoneticPr fontId="4"/>
  </si>
  <si>
    <t>残高</t>
    <rPh sb="0" eb="2">
      <t>ザンダカ</t>
    </rPh>
    <phoneticPr fontId="4"/>
  </si>
  <si>
    <t>９．債権額、徴収不能引当金の当期末残高、債権の当期末残高</t>
    <rPh sb="2" eb="4">
      <t>サイケン</t>
    </rPh>
    <rPh sb="4" eb="5">
      <t>ガク</t>
    </rPh>
    <rPh sb="6" eb="8">
      <t>チョウシュウ</t>
    </rPh>
    <rPh sb="8" eb="10">
      <t>フノウ</t>
    </rPh>
    <rPh sb="10" eb="12">
      <t>ヒキアテ</t>
    </rPh>
    <rPh sb="12" eb="13">
      <t>キン</t>
    </rPh>
    <rPh sb="14" eb="15">
      <t>トウ</t>
    </rPh>
    <rPh sb="15" eb="17">
      <t>キマツ</t>
    </rPh>
    <rPh sb="17" eb="19">
      <t>ザンダカ</t>
    </rPh>
    <rPh sb="20" eb="22">
      <t>サイケン</t>
    </rPh>
    <rPh sb="23" eb="24">
      <t>トウ</t>
    </rPh>
    <rPh sb="24" eb="26">
      <t>キマツ</t>
    </rPh>
    <rPh sb="26" eb="28">
      <t>ザンダカ</t>
    </rPh>
    <phoneticPr fontId="4"/>
  </si>
  <si>
    <t>債権額、徴収不能引当金の当期末残高、債権の当期末残高は以下のとおりである。</t>
    <rPh sb="0" eb="2">
      <t>サイケン</t>
    </rPh>
    <rPh sb="2" eb="3">
      <t>ガク</t>
    </rPh>
    <rPh sb="4" eb="6">
      <t>チョウシュウ</t>
    </rPh>
    <rPh sb="6" eb="8">
      <t>フノウ</t>
    </rPh>
    <rPh sb="8" eb="10">
      <t>ヒキアテ</t>
    </rPh>
    <rPh sb="10" eb="11">
      <t>キン</t>
    </rPh>
    <rPh sb="12" eb="13">
      <t>トウ</t>
    </rPh>
    <rPh sb="13" eb="15">
      <t>キマツ</t>
    </rPh>
    <rPh sb="15" eb="17">
      <t>ザンダカ</t>
    </rPh>
    <rPh sb="18" eb="20">
      <t>サイケン</t>
    </rPh>
    <rPh sb="21" eb="22">
      <t>トウ</t>
    </rPh>
    <rPh sb="22" eb="24">
      <t>キマツ</t>
    </rPh>
    <rPh sb="24" eb="26">
      <t>ザンダカ</t>
    </rPh>
    <rPh sb="27" eb="29">
      <t>イカ</t>
    </rPh>
    <phoneticPr fontId="4"/>
  </si>
  <si>
    <t>債権額</t>
    <rPh sb="0" eb="2">
      <t>サイケン</t>
    </rPh>
    <rPh sb="2" eb="3">
      <t>ガク</t>
    </rPh>
    <phoneticPr fontId="4"/>
  </si>
  <si>
    <t>徴収不能引当金の当期末残高</t>
    <rPh sb="0" eb="2">
      <t>チョウシュウ</t>
    </rPh>
    <rPh sb="2" eb="4">
      <t>フノウ</t>
    </rPh>
    <rPh sb="4" eb="6">
      <t>ヒキアテ</t>
    </rPh>
    <rPh sb="6" eb="7">
      <t>キン</t>
    </rPh>
    <rPh sb="8" eb="9">
      <t>トウ</t>
    </rPh>
    <rPh sb="9" eb="11">
      <t>キマツ</t>
    </rPh>
    <rPh sb="11" eb="13">
      <t>ザンダカ</t>
    </rPh>
    <phoneticPr fontId="4"/>
  </si>
  <si>
    <t>債権の当期末残高</t>
    <rPh sb="0" eb="2">
      <t>サイケン</t>
    </rPh>
    <rPh sb="3" eb="4">
      <t>トウ</t>
    </rPh>
    <rPh sb="4" eb="6">
      <t>キマツ</t>
    </rPh>
    <rPh sb="6" eb="8">
      <t>ザンダカ</t>
    </rPh>
    <phoneticPr fontId="4"/>
  </si>
  <si>
    <t>　　該当なし</t>
    <rPh sb="2" eb="4">
      <t>ガイトウ</t>
    </rPh>
    <phoneticPr fontId="4"/>
  </si>
  <si>
    <t>合　計</t>
    <rPh sb="0" eb="1">
      <t>ゴウ</t>
    </rPh>
    <rPh sb="2" eb="3">
      <t>ケイ</t>
    </rPh>
    <phoneticPr fontId="4"/>
  </si>
  <si>
    <t>１０．満期保有目的の債券の内訳並びに帳簿価額、時価及び評価損益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</si>
  <si>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満期保有目的の債券の内訳並びに帳簿価額、時価及び評価損益は以下のとおりである。</t>
    <rPh sb="0" eb="2">
      <t>マンキ</t>
    </rPh>
    <rPh sb="2" eb="4">
      <t>ホユウ</t>
    </rPh>
    <rPh sb="4" eb="6">
      <t>モクテキ</t>
    </rPh>
    <rPh sb="7" eb="9">
      <t>サイケン</t>
    </rPh>
    <rPh sb="10" eb="12">
      <t>ウチワケ</t>
    </rPh>
    <rPh sb="12" eb="13">
      <t>ナラ</t>
    </rPh>
    <rPh sb="15" eb="17">
      <t>チョウボ</t>
    </rPh>
    <rPh sb="17" eb="19">
      <t>カガク</t>
    </rPh>
    <rPh sb="20" eb="22">
      <t>ジカ</t>
    </rPh>
    <rPh sb="22" eb="23">
      <t>オヨ</t>
    </rPh>
    <rPh sb="24" eb="26">
      <t>ヒョウカ</t>
    </rPh>
    <rPh sb="26" eb="28">
      <t>ソンエキ</t>
    </rPh>
    <rPh sb="29" eb="31">
      <t>イカ</t>
    </rPh>
    <phoneticPr fontId="4"/>
  </si>
  <si>
    <t>種類及び銘柄</t>
    <rPh sb="0" eb="2">
      <t>シュルイ</t>
    </rPh>
    <phoneticPr fontId="4"/>
  </si>
  <si>
    <t>帳簿価額</t>
    <rPh sb="0" eb="2">
      <t>チョウボ</t>
    </rPh>
    <rPh sb="2" eb="4">
      <t>カガク</t>
    </rPh>
    <phoneticPr fontId="4"/>
  </si>
  <si>
    <t>時価</t>
    <rPh sb="0" eb="2">
      <t>ジカ</t>
    </rPh>
    <phoneticPr fontId="4"/>
  </si>
  <si>
    <t>評価損益</t>
    <rPh sb="0" eb="2">
      <t>ヒョウカ</t>
    </rPh>
    <rPh sb="2" eb="4">
      <t>ソンエキ</t>
    </rPh>
    <phoneticPr fontId="4"/>
  </si>
  <si>
    <t>１１．重要な後発事象</t>
    <rPh sb="3" eb="5">
      <t>ジュウヨウ</t>
    </rPh>
    <rPh sb="6" eb="8">
      <t>コウハツ</t>
    </rPh>
    <rPh sb="8" eb="10">
      <t>ジショウ</t>
    </rPh>
    <phoneticPr fontId="4"/>
  </si>
  <si>
    <t>　該当なし</t>
    <rPh sb="1" eb="3">
      <t>ガイトウ</t>
    </rPh>
    <phoneticPr fontId="4"/>
  </si>
  <si>
    <t>１２．その他社会福祉法人の資金収支及び純資産増減の状況並びに資産、負債及び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</si>
  <si>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別紙2</t>
    <phoneticPr fontId="4"/>
  </si>
  <si>
    <t>計算書類に対する注記（介護保険施設　聖母の丘）</t>
    <rPh sb="5" eb="6">
      <t>タイ</t>
    </rPh>
    <rPh sb="8" eb="10">
      <t>チュウキ</t>
    </rPh>
    <rPh sb="11" eb="13">
      <t>カイゴ</t>
    </rPh>
    <rPh sb="13" eb="15">
      <t>ホケン</t>
    </rPh>
    <rPh sb="15" eb="17">
      <t>シセツ</t>
    </rPh>
    <rPh sb="18" eb="20">
      <t>セイボ</t>
    </rPh>
    <phoneticPr fontId="4"/>
  </si>
  <si>
    <t>減価償却資産（リース資産を除く）…定額法</t>
    <rPh sb="0" eb="2">
      <t>ゲンカ</t>
    </rPh>
    <rPh sb="2" eb="4">
      <t>ショウキャク</t>
    </rPh>
    <rPh sb="4" eb="6">
      <t>シサン</t>
    </rPh>
    <rPh sb="10" eb="12">
      <t>シサン</t>
    </rPh>
    <rPh sb="13" eb="14">
      <t>ノゾ</t>
    </rPh>
    <phoneticPr fontId="4"/>
  </si>
  <si>
    <t>徴収不能引当金・・・</t>
    <rPh sb="0" eb="2">
      <t>チョウシュウ</t>
    </rPh>
    <rPh sb="2" eb="4">
      <t>フノウ</t>
    </rPh>
    <rPh sb="4" eb="6">
      <t>ヒキアテ</t>
    </rPh>
    <rPh sb="6" eb="7">
      <t>キン</t>
    </rPh>
    <phoneticPr fontId="4"/>
  </si>
  <si>
    <t>賞与引当金・・・・・・・</t>
    <phoneticPr fontId="4"/>
  </si>
  <si>
    <t>会計年度末在職者を基準にして、夏期賞与対象期間のうち会計年度末日に</t>
    <rPh sb="0" eb="2">
      <t>カイケイ</t>
    </rPh>
    <rPh sb="2" eb="4">
      <t>ネンド</t>
    </rPh>
    <rPh sb="4" eb="5">
      <t>マツ</t>
    </rPh>
    <rPh sb="5" eb="7">
      <t>ザイショク</t>
    </rPh>
    <rPh sb="7" eb="8">
      <t>シャ</t>
    </rPh>
    <rPh sb="9" eb="11">
      <t>キジュン</t>
    </rPh>
    <rPh sb="15" eb="17">
      <t>カキ</t>
    </rPh>
    <rPh sb="17" eb="19">
      <t>ショウヨ</t>
    </rPh>
    <rPh sb="19" eb="21">
      <t>タイショウ</t>
    </rPh>
    <rPh sb="21" eb="23">
      <t>キカン</t>
    </rPh>
    <rPh sb="26" eb="28">
      <t>カイケイ</t>
    </rPh>
    <rPh sb="28" eb="31">
      <t>ネンドマツ</t>
    </rPh>
    <rPh sb="31" eb="32">
      <t>ヒ</t>
    </rPh>
    <phoneticPr fontId="4"/>
  </si>
  <si>
    <t>おける経過分（１２月～３月）に対応した金額を見積もり引当金に計上している。</t>
    <rPh sb="3" eb="5">
      <t>ケイカ</t>
    </rPh>
    <rPh sb="5" eb="6">
      <t>ブン</t>
    </rPh>
    <rPh sb="9" eb="10">
      <t>ツキ</t>
    </rPh>
    <rPh sb="12" eb="13">
      <t>ツキ</t>
    </rPh>
    <rPh sb="15" eb="17">
      <t>タイオウ</t>
    </rPh>
    <rPh sb="19" eb="21">
      <t>キンガク</t>
    </rPh>
    <rPh sb="22" eb="24">
      <t>ミツ</t>
    </rPh>
    <rPh sb="26" eb="28">
      <t>ヒキアテ</t>
    </rPh>
    <rPh sb="28" eb="29">
      <t>キン</t>
    </rPh>
    <rPh sb="30" eb="32">
      <t>ケイジョウ</t>
    </rPh>
    <phoneticPr fontId="4"/>
  </si>
  <si>
    <t>退職給付引当金・・・</t>
    <phoneticPr fontId="4"/>
  </si>
  <si>
    <t>期末在籍者の退職金の支給に備えるため、熊本県社会福祉協議会の主</t>
    <rPh sb="30" eb="31">
      <t>シュ</t>
    </rPh>
    <phoneticPr fontId="4"/>
  </si>
  <si>
    <t>宰する退職共済制度に加入しており、掛金として支出した累計額と同額</t>
    <rPh sb="3" eb="5">
      <t>タイショク</t>
    </rPh>
    <rPh sb="5" eb="7">
      <t>キョウサイ</t>
    </rPh>
    <rPh sb="7" eb="9">
      <t>セイド</t>
    </rPh>
    <rPh sb="10" eb="12">
      <t>カニュウ</t>
    </rPh>
    <rPh sb="17" eb="19">
      <t>カケキン</t>
    </rPh>
    <rPh sb="22" eb="24">
      <t>シシュツ</t>
    </rPh>
    <rPh sb="26" eb="28">
      <t>ルイケイ</t>
    </rPh>
    <rPh sb="28" eb="29">
      <t>ガク</t>
    </rPh>
    <rPh sb="30" eb="32">
      <t>ドウガク</t>
    </rPh>
    <phoneticPr fontId="4"/>
  </si>
  <si>
    <t>を引当金に計上している。</t>
    <rPh sb="3" eb="4">
      <t>キン</t>
    </rPh>
    <rPh sb="5" eb="7">
      <t>ケイジョウ</t>
    </rPh>
    <phoneticPr fontId="4"/>
  </si>
  <si>
    <t>「社会福祉施設職員等退職手当共済法」及び</t>
    <rPh sb="1" eb="3">
      <t>シャカイ</t>
    </rPh>
    <rPh sb="3" eb="5">
      <t>フクシ</t>
    </rPh>
    <rPh sb="5" eb="7">
      <t>シセツ</t>
    </rPh>
    <rPh sb="7" eb="9">
      <t>ショクイン</t>
    </rPh>
    <rPh sb="9" eb="10">
      <t>トウ</t>
    </rPh>
    <rPh sb="10" eb="12">
      <t>タイショク</t>
    </rPh>
    <rPh sb="12" eb="14">
      <t>テアテ</t>
    </rPh>
    <rPh sb="14" eb="16">
      <t>キョウサイ</t>
    </rPh>
    <rPh sb="16" eb="17">
      <t>ホウ</t>
    </rPh>
    <rPh sb="18" eb="19">
      <t>オヨ</t>
    </rPh>
    <phoneticPr fontId="4"/>
  </si>
  <si>
    <t>「熊本県民間社会福祉事業従事者退職共済事業規程」に定める退職共済契約</t>
    <rPh sb="19" eb="21">
      <t>ジギョウ</t>
    </rPh>
    <rPh sb="21" eb="23">
      <t>キテイ</t>
    </rPh>
    <rPh sb="25" eb="26">
      <t>サダ</t>
    </rPh>
    <rPh sb="28" eb="30">
      <t>タイショク</t>
    </rPh>
    <rPh sb="30" eb="32">
      <t>キョウサイ</t>
    </rPh>
    <rPh sb="32" eb="34">
      <t>ケイヤク</t>
    </rPh>
    <phoneticPr fontId="4"/>
  </si>
  <si>
    <t>４．拠点が作成する計算書類とサービス区分</t>
    <rPh sb="2" eb="4">
      <t>キョテン</t>
    </rPh>
    <rPh sb="5" eb="7">
      <t>サクセイ</t>
    </rPh>
    <rPh sb="18" eb="20">
      <t>クブン</t>
    </rPh>
    <phoneticPr fontId="4"/>
  </si>
  <si>
    <t>当拠点区分において作成する計算書類等は以下のとおりになっている。</t>
    <phoneticPr fontId="4"/>
  </si>
  <si>
    <t>(１) 介護保険施設　聖母の丘拠点計算書類(会計基準省令第一号第四様式、第二号第四様式、第三号第四様式)</t>
    <rPh sb="4" eb="6">
      <t>カイゴ</t>
    </rPh>
    <rPh sb="6" eb="8">
      <t>ホケン</t>
    </rPh>
    <rPh sb="8" eb="10">
      <t>シセツ</t>
    </rPh>
    <rPh sb="11" eb="13">
      <t>セイボ</t>
    </rPh>
    <rPh sb="14" eb="15">
      <t>オカ</t>
    </rPh>
    <rPh sb="29" eb="30">
      <t>１</t>
    </rPh>
    <rPh sb="32" eb="33">
      <t>４</t>
    </rPh>
    <rPh sb="37" eb="38">
      <t>２</t>
    </rPh>
    <rPh sb="40" eb="41">
      <t>４</t>
    </rPh>
    <rPh sb="45" eb="46">
      <t>３</t>
    </rPh>
    <rPh sb="48" eb="49">
      <t>４</t>
    </rPh>
    <phoneticPr fontId="4"/>
  </si>
  <si>
    <t>(２) 拠点区分資金収支明細書（別紙3（⑩））、拠点区分事業活動明細書（別紙3（⑪））</t>
    <rPh sb="24" eb="26">
      <t>キョテン</t>
    </rPh>
    <rPh sb="26" eb="28">
      <t>クブン</t>
    </rPh>
    <rPh sb="28" eb="30">
      <t>ジギョウ</t>
    </rPh>
    <rPh sb="30" eb="32">
      <t>カツドウ</t>
    </rPh>
    <rPh sb="36" eb="38">
      <t>ベッシ</t>
    </rPh>
    <phoneticPr fontId="4"/>
  </si>
  <si>
    <t>居宅介護支援事業</t>
    <rPh sb="0" eb="2">
      <t>キョタク</t>
    </rPh>
    <rPh sb="2" eb="4">
      <t>カイゴ</t>
    </rPh>
    <rPh sb="4" eb="6">
      <t>シエン</t>
    </rPh>
    <rPh sb="6" eb="8">
      <t>ジギョウ</t>
    </rPh>
    <phoneticPr fontId="4"/>
  </si>
  <si>
    <t>老人デイサービスセンター</t>
    <rPh sb="0" eb="2">
      <t>ロウジン</t>
    </rPh>
    <phoneticPr fontId="4"/>
  </si>
  <si>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4"/>
  </si>
  <si>
    <t>老人短期入所事業</t>
    <rPh sb="0" eb="2">
      <t>ロウジン</t>
    </rPh>
    <rPh sb="2" eb="4">
      <t>タンキ</t>
    </rPh>
    <rPh sb="4" eb="6">
      <t>ニュウショ</t>
    </rPh>
    <rPh sb="6" eb="8">
      <t>ジギョウ</t>
    </rPh>
    <phoneticPr fontId="4"/>
  </si>
  <si>
    <t>老人居宅介護等事業（訪介）</t>
    <rPh sb="0" eb="2">
      <t>ロウジン</t>
    </rPh>
    <rPh sb="2" eb="4">
      <t>キョタク</t>
    </rPh>
    <rPh sb="4" eb="6">
      <t>カイゴ</t>
    </rPh>
    <rPh sb="6" eb="7">
      <t>トウ</t>
    </rPh>
    <rPh sb="7" eb="9">
      <t>ジギョウ</t>
    </rPh>
    <rPh sb="10" eb="11">
      <t>ホウ</t>
    </rPh>
    <rPh sb="11" eb="12">
      <t>カイ</t>
    </rPh>
    <phoneticPr fontId="4"/>
  </si>
  <si>
    <t>特別養護老人ホーム</t>
    <rPh sb="0" eb="2">
      <t>トクベツ</t>
    </rPh>
    <rPh sb="2" eb="4">
      <t>ヨウゴ</t>
    </rPh>
    <rPh sb="4" eb="6">
      <t>ロウジン</t>
    </rPh>
    <phoneticPr fontId="4"/>
  </si>
  <si>
    <t>認知症対応型通所介護</t>
    <rPh sb="0" eb="3">
      <t>ニンチショウ</t>
    </rPh>
    <rPh sb="3" eb="6">
      <t>タイオウガタ</t>
    </rPh>
    <rPh sb="6" eb="10">
      <t>ツウショカイゴ</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</si>
  <si>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トリクズシ</t>
    </rPh>
    <phoneticPr fontId="4"/>
  </si>
  <si>
    <t>担保に供されている資産は以下のとおりである。</t>
    <rPh sb="0" eb="2">
      <t>タンポ</t>
    </rPh>
    <rPh sb="3" eb="4">
      <t>トモ</t>
    </rPh>
    <rPh sb="9" eb="11">
      <t>シサン</t>
    </rPh>
    <rPh sb="12" eb="14">
      <t>イカ</t>
    </rPh>
    <phoneticPr fontId="4"/>
  </si>
  <si>
    <t>0円</t>
    <rPh sb="1" eb="2">
      <t>エン</t>
    </rPh>
    <phoneticPr fontId="4"/>
  </si>
  <si>
    <t>　  該当なし</t>
    <rPh sb="3" eb="5">
      <t>ガイトウ</t>
    </rPh>
    <phoneticPr fontId="4"/>
  </si>
  <si>
    <t>車輌運搬具</t>
    <rPh sb="0" eb="2">
      <t>シャリョウ</t>
    </rPh>
    <rPh sb="2" eb="4">
      <t>ウンパン</t>
    </rPh>
    <rPh sb="4" eb="5">
      <t>グ</t>
    </rPh>
    <phoneticPr fontId="4"/>
  </si>
  <si>
    <t>　　　  該当なし</t>
    <rPh sb="5" eb="7">
      <t>ガイトウ</t>
    </rPh>
    <phoneticPr fontId="4"/>
  </si>
  <si>
    <t>１１．リース取引関係</t>
    <rPh sb="6" eb="10">
      <t>トリヒキカンケイ</t>
    </rPh>
    <phoneticPr fontId="4"/>
  </si>
  <si>
    <t>オペレーティング・リース取引のうち解約不能のものに係る未経過リース料</t>
    <rPh sb="12" eb="14">
      <t>トリヒキ</t>
    </rPh>
    <rPh sb="17" eb="19">
      <t>カイヤク</t>
    </rPh>
    <rPh sb="19" eb="21">
      <t>フノウ</t>
    </rPh>
    <rPh sb="25" eb="26">
      <t>カカ</t>
    </rPh>
    <rPh sb="27" eb="30">
      <t>ミケイカ</t>
    </rPh>
    <rPh sb="33" eb="34">
      <t>リョウ</t>
    </rPh>
    <phoneticPr fontId="4"/>
  </si>
  <si>
    <t>１年超</t>
    <rPh sb="1" eb="2">
      <t>ネン</t>
    </rPh>
    <rPh sb="2" eb="3">
      <t>チョウ</t>
    </rPh>
    <phoneticPr fontId="4"/>
  </si>
  <si>
    <t>１２．重要な後発事象</t>
    <rPh sb="3" eb="5">
      <t>ジュウヨウ</t>
    </rPh>
    <rPh sb="6" eb="8">
      <t>コウハツ</t>
    </rPh>
    <rPh sb="8" eb="10">
      <t>ジショウ</t>
    </rPh>
    <phoneticPr fontId="4"/>
  </si>
  <si>
    <t>該当なし</t>
    <phoneticPr fontId="4"/>
  </si>
  <si>
    <t>１３．その他社会福祉法人の資金収支及び純資産増減の状況並びに資産、負債及び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</si>
  <si>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計算書類に対する注記（介護保険施設　奄美の園）</t>
    <rPh sb="0" eb="2">
      <t>ケイサン</t>
    </rPh>
    <rPh sb="2" eb="4">
      <t>ショルイ</t>
    </rPh>
    <rPh sb="5" eb="6">
      <t>タイ</t>
    </rPh>
    <rPh sb="8" eb="10">
      <t>チュウキ</t>
    </rPh>
    <rPh sb="11" eb="13">
      <t>カイゴ</t>
    </rPh>
    <rPh sb="13" eb="15">
      <t>ホケン</t>
    </rPh>
    <rPh sb="15" eb="17">
      <t>シセツ</t>
    </rPh>
    <rPh sb="18" eb="20">
      <t>アマミ</t>
    </rPh>
    <rPh sb="21" eb="22">
      <t>ソノ</t>
    </rPh>
    <phoneticPr fontId="4"/>
  </si>
  <si>
    <t>当拠点区分において作成する計算書類等は以下のとおりになっている。</t>
    <rPh sb="13" eb="15">
      <t>ケイサン</t>
    </rPh>
    <rPh sb="15" eb="17">
      <t>ショルイ</t>
    </rPh>
    <rPh sb="17" eb="18">
      <t>トウ</t>
    </rPh>
    <phoneticPr fontId="4"/>
  </si>
  <si>
    <t>(１) 介護保険施設　奄美の園拠点計算書類(会計基準省令第一号第四様式、第二号第四様式、第三号第四様式)</t>
    <rPh sb="4" eb="6">
      <t>カイゴ</t>
    </rPh>
    <rPh sb="6" eb="8">
      <t>ホケン</t>
    </rPh>
    <rPh sb="8" eb="10">
      <t>シセツ</t>
    </rPh>
    <rPh sb="11" eb="13">
      <t>アマミ</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</si>
  <si>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</si>
  <si>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老人介護支援センター</t>
    <rPh sb="0" eb="2">
      <t>ロウジン</t>
    </rPh>
    <rPh sb="2" eb="4">
      <t>カイゴ</t>
    </rPh>
    <rPh sb="4" eb="6">
      <t>シエン</t>
    </rPh>
    <phoneticPr fontId="4"/>
  </si>
  <si>
    <t>６．基本金又は固定資産の売却若しくは処分に係る国庫補助金等特別積立金の取崩</t>
    <phoneticPr fontId="4"/>
  </si>
  <si>
    <t>(例)</t>
    <rPh sb="1" eb="2">
      <t>レイ</t>
    </rPh>
    <phoneticPr fontId="4"/>
  </si>
  <si>
    <t>当年度新たに発生した所有権移転外ファイナンス・リース取引に関わる資産及び負債の額は、それぞれ</t>
    <rPh sb="0" eb="3">
      <t>トウネンド</t>
    </rPh>
    <rPh sb="3" eb="4">
      <t>アラ</t>
    </rPh>
    <rPh sb="6" eb="8">
      <t>ハッセイ</t>
    </rPh>
    <rPh sb="10" eb="13">
      <t>ショユウケン</t>
    </rPh>
    <rPh sb="13" eb="15">
      <t>イテン</t>
    </rPh>
    <rPh sb="15" eb="16">
      <t>ガイ</t>
    </rPh>
    <rPh sb="26" eb="28">
      <t>トリヒキ</t>
    </rPh>
    <rPh sb="29" eb="30">
      <t>カカ</t>
    </rPh>
    <rPh sb="32" eb="34">
      <t>シサン</t>
    </rPh>
    <rPh sb="34" eb="35">
      <t>オヨ</t>
    </rPh>
    <rPh sb="36" eb="38">
      <t>フサイ</t>
    </rPh>
    <rPh sb="39" eb="40">
      <t>ガク</t>
    </rPh>
    <phoneticPr fontId="4"/>
  </si>
  <si>
    <t>***,***,***円である。</t>
    <rPh sb="11" eb="12">
      <t>エン</t>
    </rPh>
    <phoneticPr fontId="4"/>
  </si>
  <si>
    <t>有形リ－ス資産</t>
    <rPh sb="0" eb="2">
      <t>ユウケイ</t>
    </rPh>
    <rPh sb="5" eb="7">
      <t>シサン</t>
    </rPh>
    <phoneticPr fontId="4"/>
  </si>
  <si>
    <t>　　　該当なし</t>
    <rPh sb="3" eb="5">
      <t>ガイトウ</t>
    </rPh>
    <phoneticPr fontId="4"/>
  </si>
  <si>
    <t>（１）資金収支計算書に反映されない重要な非資金取引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</si>
  <si>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 xml:space="preserve">     該当なし</t>
    <rPh sb="5" eb="7">
      <t>ガイトウ</t>
    </rPh>
    <phoneticPr fontId="4"/>
  </si>
  <si>
    <t>　　　当年度新たに計上した所有権移転外ファイナンス・リ－ス取引に関する資産及び</t>
    <rPh sb="3" eb="5">
      <t>トウネン</t>
    </rPh>
    <rPh sb="5" eb="6">
      <t>ド</t>
    </rPh>
    <rPh sb="6" eb="7">
      <t>アラ</t>
    </rPh>
    <rPh sb="9" eb="11">
      <t>ケイジョウ</t>
    </rPh>
    <rPh sb="13" eb="16">
      <t>ショユウケン</t>
    </rPh>
    <rPh sb="16" eb="18">
      <t>イテン</t>
    </rPh>
    <rPh sb="18" eb="19">
      <t>ガイ</t>
    </rPh>
    <rPh sb="29" eb="31">
      <t>トリヒキ</t>
    </rPh>
    <rPh sb="32" eb="33">
      <t>カン</t>
    </rPh>
    <rPh sb="35" eb="37">
      <t>シサン</t>
    </rPh>
    <rPh sb="37" eb="38">
      <t>オヨ</t>
    </rPh>
    <phoneticPr fontId="4"/>
  </si>
  <si>
    <t>　　　債務の額はである。</t>
    <rPh sb="3" eb="5">
      <t>サイム</t>
    </rPh>
    <rPh sb="6" eb="7">
      <t>ガク</t>
    </rPh>
    <phoneticPr fontId="4"/>
  </si>
  <si>
    <t>計算書類に対する注記（介護保険施設　聖母の園）</t>
    <rPh sb="0" eb="2">
      <t>ケイサン</t>
    </rPh>
    <rPh sb="2" eb="4">
      <t>ショルイ</t>
    </rPh>
    <rPh sb="5" eb="6">
      <t>タイ</t>
    </rPh>
    <rPh sb="8" eb="10">
      <t>チュウキ</t>
    </rPh>
    <rPh sb="11" eb="13">
      <t>カイゴ</t>
    </rPh>
    <rPh sb="13" eb="15">
      <t>ホケン</t>
    </rPh>
    <rPh sb="15" eb="17">
      <t>シセツ</t>
    </rPh>
    <rPh sb="18" eb="20">
      <t>セイボ</t>
    </rPh>
    <rPh sb="21" eb="22">
      <t>ソノ</t>
    </rPh>
    <phoneticPr fontId="4"/>
  </si>
  <si>
    <t>期末在籍者の退職金の支給に備えるため、横浜市社会福祉協議会の主宰</t>
    <rPh sb="30" eb="32">
      <t>シュサイ</t>
    </rPh>
    <phoneticPr fontId="4"/>
  </si>
  <si>
    <t>する退職共済制度に加入しており、掛金として支出した累計額と同額を</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</si>
  <si>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「社会福祉法人横浜市社会福祉協議会民間福祉事業従事者年金共済事業規程」に定める退職共済契約</t>
    <rPh sb="1" eb="3">
      <t>シャカイ</t>
    </rPh>
    <rPh sb="3" eb="5">
      <t>フクシ</t>
    </rPh>
    <rPh sb="5" eb="7">
      <t>ホウジン</t>
    </rPh>
    <rPh sb="7" eb="10">
      <t>ヨコハマシ</t>
    </rPh>
    <rPh sb="10" eb="12">
      <t>シャカイ</t>
    </rPh>
    <rPh sb="12" eb="14">
      <t>フクシ</t>
    </rPh>
    <rPh sb="14" eb="17">
      <t>キョウギカイ</t>
    </rPh>
    <rPh sb="17" eb="19">
      <t>ミンカン</t>
    </rPh>
    <rPh sb="19" eb="21">
      <t>フクシ</t>
    </rPh>
    <rPh sb="21" eb="23">
      <t>ジギョウ</t>
    </rPh>
    <rPh sb="23" eb="26">
      <t>ジュウジシャ</t>
    </rPh>
    <rPh sb="26" eb="28">
      <t>ネンキン</t>
    </rPh>
    <rPh sb="28" eb="30">
      <t>キョウサイ</t>
    </rPh>
    <rPh sb="30" eb="32">
      <t>ジギョウ</t>
    </rPh>
    <rPh sb="32" eb="34">
      <t>キテイ</t>
    </rPh>
    <rPh sb="36" eb="37">
      <t>サダ</t>
    </rPh>
    <rPh sb="39" eb="41">
      <t>タイショク</t>
    </rPh>
    <rPh sb="41" eb="43">
      <t>キョウサイ</t>
    </rPh>
    <rPh sb="43" eb="45">
      <t>ケイヤク</t>
    </rPh>
    <phoneticPr fontId="4"/>
  </si>
  <si>
    <t>(１) 介護保険施設　聖母の園拠点計算書類(会計基準省令第一号第四様式、第二号第四様式、第三号第四様式)</t>
    <rPh sb="4" eb="6">
      <t>カイゴ</t>
    </rPh>
    <rPh sb="6" eb="8">
      <t>ホケン</t>
    </rPh>
    <rPh sb="8" eb="10">
      <t>シセツ</t>
    </rPh>
    <rPh sb="11" eb="13">
      <t>セイボ</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</si>
  <si>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老人デイサービス事業</t>
    <rPh sb="0" eb="2">
      <t>ロウジン</t>
    </rPh>
    <rPh sb="8" eb="10">
      <t>ジギョウ</t>
    </rPh>
    <phoneticPr fontId="4"/>
  </si>
  <si>
    <t>・大型洗濯機を廃棄し、国庫補助金等特別積立金30,242円を取り崩した。</t>
    <rPh sb="1" eb="3">
      <t>オオガタ</t>
    </rPh>
    <rPh sb="3" eb="6">
      <t>センタクキ</t>
    </rPh>
    <rPh sb="7" eb="9">
      <t>ハイキ</t>
    </rPh>
    <phoneticPr fontId="4"/>
  </si>
  <si>
    <t>別紙2</t>
  </si>
  <si>
    <r>
      <t>計算書類に対する注記（</t>
    </r>
    <r>
      <rPr>
        <sz val="14"/>
        <color indexed="10"/>
        <rFont val="HG丸ｺﾞｼｯｸM-PRO"/>
        <family val="3"/>
        <charset val="128"/>
      </rPr>
      <t>介護保険施設　原宿地域ケアプラザ</t>
    </r>
    <r>
      <rPr>
        <sz val="14"/>
        <color indexed="8"/>
        <rFont val="HG丸ｺﾞｼｯｸM-PRO"/>
        <family val="3"/>
        <charset val="128"/>
      </rPr>
      <t>）</t>
    </r>
    <rPh sb="5" eb="6">
      <t>タイ</t>
    </rPh>
    <rPh sb="8" eb="10">
      <t>チュウキ</t>
    </rPh>
    <rPh sb="11" eb="13">
      <t>カイゴ</t>
    </rPh>
    <rPh sb="13" eb="15">
      <t>ホケン</t>
    </rPh>
    <rPh sb="15" eb="17">
      <t>シセツ</t>
    </rPh>
    <rPh sb="18" eb="20">
      <t>ハラジュク</t>
    </rPh>
    <rPh sb="20" eb="22">
      <t>チイキ</t>
    </rPh>
    <phoneticPr fontId="4"/>
  </si>
  <si>
    <t>リース資産</t>
    <phoneticPr fontId="4"/>
  </si>
  <si>
    <t>所有権移転外ファイナンス・リース取引に係るリース資産</t>
    <rPh sb="0" eb="3">
      <t>ショユウケン</t>
    </rPh>
    <rPh sb="3" eb="5">
      <t>イテン</t>
    </rPh>
    <rPh sb="5" eb="6">
      <t>ガイ</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</si>
  <si>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ザンゾン</t>
    </rPh>
    <rPh sb="16" eb="18">
      <t>カガク</t>
    </rPh>
    <rPh sb="19" eb="20">
      <t>レイ</t>
    </rPh>
    <rPh sb="23" eb="25">
      <t>テイガク</t>
    </rPh>
    <rPh sb="25" eb="26">
      <t>ホウ</t>
    </rPh>
    <phoneticPr fontId="4"/>
  </si>
  <si>
    <r>
      <t xml:space="preserve">(１) </t>
    </r>
    <r>
      <rPr>
        <sz val="10.5"/>
        <color indexed="10"/>
        <rFont val="ＭＳ 明朝"/>
        <family val="1"/>
        <charset val="128"/>
      </rPr>
      <t>介護保険施設　原宿地域ケアプラザ</t>
    </r>
    <r>
      <rPr>
        <sz val="10.5"/>
        <color indexed="8"/>
        <rFont val="ＭＳ 明朝"/>
        <family val="1"/>
        <charset val="128"/>
      </rPr>
      <t>拠点計算書類(会計基準省令第一号第四様式、第二号第四様式、第三号第四様式)</t>
    </r>
    <rPh sb="4" eb="6">
      <t>カイゴ</t>
    </rPh>
    <rPh sb="6" eb="8">
      <t>ホケン</t>
    </rPh>
    <rPh sb="8" eb="10">
      <t>シセツ</t>
    </rPh>
    <rPh sb="11" eb="13">
      <t>ハラジュク</t>
    </rPh>
    <rPh sb="13" eb="15">
      <t>チイキ</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</si>
  <si>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</si>
  <si>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１１．リース取引関係</t>
    <rPh sb="6" eb="8">
      <t>トリヒキ</t>
    </rPh>
    <rPh sb="8" eb="10">
      <t>カンケイ</t>
    </rPh>
    <phoneticPr fontId="4"/>
  </si>
  <si>
    <t>オペレーティング・リース取引のうち解約不能のものに係る未経過リース料</t>
    <phoneticPr fontId="4"/>
  </si>
  <si>
    <t>　該当なし</t>
    <phoneticPr fontId="4"/>
  </si>
  <si>
    <t>計算書類に対する注記（介護保険施設　聖母ホーム）</t>
    <rPh sb="0" eb="2">
      <t>ケイサン</t>
    </rPh>
    <rPh sb="2" eb="4">
      <t>ショルイ</t>
    </rPh>
    <rPh sb="5" eb="6">
      <t>タイ</t>
    </rPh>
    <rPh sb="8" eb="10">
      <t>チュウキ</t>
    </rPh>
    <rPh sb="11" eb="13">
      <t>カイゴ</t>
    </rPh>
    <rPh sb="13" eb="15">
      <t>ホケン</t>
    </rPh>
    <rPh sb="15" eb="17">
      <t>シセツ</t>
    </rPh>
    <rPh sb="18" eb="20">
      <t>セイボ</t>
    </rPh>
    <phoneticPr fontId="4"/>
  </si>
  <si>
    <t>「社会福祉施設職員等退職手当共済法」に定める退職共済契約</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</si>
  <si>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(１) 介護保険施設　聖母ホーム拠点計算書類(会計基準省令第一号第四様式、第二号第四様式、第三号第四様式)</t>
    <rPh sb="4" eb="6">
      <t>カイゴ</t>
    </rPh>
    <rPh sb="6" eb="8">
      <t>ホケン</t>
    </rPh>
    <rPh sb="8" eb="10">
      <t>シセツ</t>
    </rPh>
    <rPh sb="11" eb="13">
      <t>セイボ</t>
    </rPh>
    <rPh sb="16" eb="18">
      <t>キョテン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</si>
  <si>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認知症対応型通所介護</t>
    <rPh sb="6" eb="8">
      <t>ツウショ</t>
    </rPh>
    <rPh sb="8" eb="10">
      <t>カイゴ</t>
    </rPh>
    <phoneticPr fontId="4"/>
  </si>
  <si>
    <t>認知症対応型老人共同生活援助事業</t>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</si>
  <si>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9">
      <t>ホジョキンナド</t>
    </rPh>
    <rPh sb="29" eb="31">
      <t>トクベツ</t>
    </rPh>
    <rPh sb="31" eb="33">
      <t>ツミタテ</t>
    </rPh>
    <rPh sb="33" eb="34">
      <t>キン</t>
    </rPh>
    <rPh sb="35" eb="37">
      <t>トリクズシ</t>
    </rPh>
    <phoneticPr fontId="4"/>
  </si>
  <si>
    <t>・喫煙コーナーエアクリーナーを廃棄し、国庫補助金等特別積立金11,101円を取り崩した。</t>
    <rPh sb="1" eb="3">
      <t>キツエン</t>
    </rPh>
    <rPh sb="15" eb="17">
      <t>ハイキ</t>
    </rPh>
    <phoneticPr fontId="4"/>
  </si>
  <si>
    <t>固定資産集計表で確認</t>
    <rPh sb="0" eb="2">
      <t>コテイ</t>
    </rPh>
    <rPh sb="2" eb="4">
      <t>シサン</t>
    </rPh>
    <rPh sb="4" eb="7">
      <t>シュウケイヒョウ</t>
    </rPh>
    <rPh sb="8" eb="10">
      <t>カクニン</t>
    </rPh>
    <phoneticPr fontId="4"/>
  </si>
  <si>
    <t>Ｈ29年度から無形固定資産は記載なし</t>
    <rPh sb="3" eb="5">
      <t>ネンド</t>
    </rPh>
    <rPh sb="7" eb="9">
      <t>ムケイ</t>
    </rPh>
    <rPh sb="9" eb="11">
      <t>コテイ</t>
    </rPh>
    <rPh sb="11" eb="13">
      <t>シサン</t>
    </rPh>
    <rPh sb="14" eb="16">
      <t>キサイ</t>
    </rPh>
    <phoneticPr fontId="4"/>
  </si>
  <si>
    <t>LEDリース取引するが金額の高い聖母病院のみ</t>
    <rPh sb="6" eb="8">
      <t>トリヒキ</t>
    </rPh>
    <rPh sb="11" eb="13">
      <t>キンガク</t>
    </rPh>
    <rPh sb="14" eb="15">
      <t>タカ</t>
    </rPh>
    <rPh sb="16" eb="18">
      <t>セイボ</t>
    </rPh>
    <rPh sb="18" eb="20">
      <t>ビョウイン</t>
    </rPh>
    <phoneticPr fontId="4"/>
  </si>
  <si>
    <t>計算書類に対する注記（措置施設　聖母の丘　養護老人ホーム）</t>
    <rPh sb="0" eb="2">
      <t>ケイサン</t>
    </rPh>
    <rPh sb="2" eb="4">
      <t>ショルイ</t>
    </rPh>
    <rPh sb="5" eb="6">
      <t>タイ</t>
    </rPh>
    <rPh sb="8" eb="10">
      <t>チュウキ</t>
    </rPh>
    <rPh sb="16" eb="18">
      <t>セイボ</t>
    </rPh>
    <phoneticPr fontId="4"/>
  </si>
  <si>
    <t>（２）固定資産の減価償却の方法</t>
    <rPh sb="3" eb="5">
      <t>コテイ</t>
    </rPh>
    <rPh sb="5" eb="7">
      <t>シサン</t>
    </rPh>
    <rPh sb="8" eb="10">
      <t>ゲンカ</t>
    </rPh>
    <rPh sb="10" eb="12">
      <t>ショウキャク</t>
    </rPh>
    <rPh sb="13" eb="15">
      <t>ホウホウ</t>
    </rPh>
    <phoneticPr fontId="4"/>
  </si>
  <si>
    <t>（３）引当金の計上基準</t>
    <rPh sb="3" eb="5">
      <t>ヒキアテ</t>
    </rPh>
    <rPh sb="5" eb="6">
      <t>キン</t>
    </rPh>
    <rPh sb="7" eb="9">
      <t>ケイジョウ</t>
    </rPh>
    <rPh sb="9" eb="11">
      <t>キジュン</t>
    </rPh>
    <phoneticPr fontId="4"/>
  </si>
  <si>
    <t>会計年度末在職者を基準にして、夏期賞与対象期間のうち会計年度末日に</t>
    <rPh sb="15" eb="17">
      <t>カキ</t>
    </rPh>
    <rPh sb="17" eb="19">
      <t>ショウヨ</t>
    </rPh>
    <rPh sb="19" eb="21">
      <t>タイショウ</t>
    </rPh>
    <rPh sb="21" eb="23">
      <t>キカン</t>
    </rPh>
    <rPh sb="26" eb="28">
      <t>カイケイ</t>
    </rPh>
    <rPh sb="28" eb="31">
      <t>ネンドマツ</t>
    </rPh>
    <rPh sb="31" eb="32">
      <t>ヒ</t>
    </rPh>
    <phoneticPr fontId="4"/>
  </si>
  <si>
    <t>期末在籍者の退職金の支給に備えるため、熊本県社会福祉協議会の主宰</t>
    <rPh sb="30" eb="32">
      <t>シュサイ</t>
    </rPh>
    <phoneticPr fontId="4"/>
  </si>
  <si>
    <t>する退職共済制度に加入しており、掛金として支出した累計額と同額を引当</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</si>
  <si>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金に計上している。</t>
    <rPh sb="0" eb="1">
      <t>キン</t>
    </rPh>
    <rPh sb="2" eb="4">
      <t>ケイジョウ</t>
    </rPh>
    <phoneticPr fontId="4"/>
  </si>
  <si>
    <t>「熊本県民間社会福祉事業従事者退職共済事業規程」に定める退職共済契約</t>
    <rPh sb="1" eb="4">
      <t>クマモトケン</t>
    </rPh>
    <rPh sb="4" eb="6">
      <t>ミンカン</t>
    </rPh>
    <rPh sb="6" eb="8">
      <t>シャカイ</t>
    </rPh>
    <rPh sb="8" eb="10">
      <t>フクシ</t>
    </rPh>
    <rPh sb="10" eb="12">
      <t>ジギョウ</t>
    </rPh>
    <rPh sb="12" eb="15">
      <t>ジュウジシャ</t>
    </rPh>
    <rPh sb="15" eb="17">
      <t>タイショク</t>
    </rPh>
    <rPh sb="17" eb="19">
      <t>キョウサイ</t>
    </rPh>
    <rPh sb="19" eb="21">
      <t>ジギョウ</t>
    </rPh>
    <rPh sb="21" eb="23">
      <t>キテイ</t>
    </rPh>
    <rPh sb="25" eb="26">
      <t>サダ</t>
    </rPh>
    <rPh sb="28" eb="30">
      <t>タイショク</t>
    </rPh>
    <rPh sb="30" eb="32">
      <t>キョウサイ</t>
    </rPh>
    <rPh sb="32" eb="34">
      <t>ケイヤク</t>
    </rPh>
    <phoneticPr fontId="4"/>
  </si>
  <si>
    <t>当拠点区分において作成する計算書類は以下のとおりになっている。</t>
    <rPh sb="13" eb="15">
      <t>ケイサン</t>
    </rPh>
    <rPh sb="15" eb="17">
      <t>ショルイ</t>
    </rPh>
    <phoneticPr fontId="4"/>
  </si>
  <si>
    <t>(１) 措置施設　聖母の丘　養護老人ホーム拠点計算書類(会計基準省令第一号第四様式、第二号第四様式、</t>
    <rPh sb="4" eb="6">
      <t>ソチ</t>
    </rPh>
    <rPh sb="6" eb="8">
      <t>シセツ</t>
    </rPh>
    <rPh sb="9" eb="11">
      <t>セイボ</t>
    </rPh>
    <rPh sb="12" eb="13">
      <t>オカ</t>
    </rPh>
    <rPh sb="14" eb="16">
      <t>ヨウゴ</t>
    </rPh>
    <rPh sb="16" eb="18">
      <t>ロウジン</t>
    </rPh>
    <rPh sb="21" eb="23">
      <t>キョテン</t>
    </rPh>
    <rPh sb="23" eb="25">
      <t>ケイサン</t>
    </rPh>
    <rPh sb="25" eb="27">
      <t>ショルイ</t>
    </rPh>
    <rPh sb="28" eb="30">
      <t>カイケイ</t>
    </rPh>
    <rPh sb="30" eb="32">
      <t>キジュン</t>
    </rPh>
    <rPh sb="32" eb="34">
      <t>ショウレイ</t>
    </rPh>
    <rPh sb="35" eb="36">
      <t>１</t>
    </rPh>
    <rPh sb="37" eb="38">
      <t>ダイ</t>
    </rPh>
    <rPh sb="38" eb="39">
      <t>４</t>
    </rPh>
    <rPh sb="43" eb="44">
      <t>２</t>
    </rPh>
    <rPh sb="45" eb="46">
      <t>ダイ</t>
    </rPh>
    <rPh sb="46" eb="47">
      <t>４</t>
    </rPh>
    <phoneticPr fontId="4"/>
  </si>
  <si>
    <t>　　第三号第四様式)</t>
    <rPh sb="6" eb="7">
      <t>４</t>
    </rPh>
    <phoneticPr fontId="4"/>
  </si>
  <si>
    <t>(2)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</si>
  <si>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拠点区分事業活動明細書(別紙３（⑪）)は省略している。</t>
    <rPh sb="2" eb="4">
      <t>キョテン</t>
    </rPh>
    <rPh sb="4" eb="6">
      <t>クブン</t>
    </rPh>
    <rPh sb="6" eb="8">
      <t>ジギョウ</t>
    </rPh>
    <rPh sb="8" eb="10">
      <t>カツドウ</t>
    </rPh>
    <rPh sb="10" eb="12">
      <t>メイサイ</t>
    </rPh>
    <rPh sb="12" eb="13">
      <t>ショ</t>
    </rPh>
    <rPh sb="22" eb="24">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</si>
  <si>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6">
      <t>ト</t>
    </rPh>
    <rPh sb="36" eb="37">
      <t>クズ</t>
    </rPh>
    <phoneticPr fontId="4"/>
  </si>
  <si>
    <t>　　　　　該当なし</t>
    <rPh sb="5" eb="7">
      <t>ガイトウ</t>
    </rPh>
    <phoneticPr fontId="4"/>
  </si>
  <si>
    <t>計算書類に対する注記（措置施設　聖母の園 養護老人ホーム）</t>
    <rPh sb="0" eb="2">
      <t>ケイサン</t>
    </rPh>
    <rPh sb="2" eb="4">
      <t>ショルイ</t>
    </rPh>
    <rPh sb="5" eb="6">
      <t>タイ</t>
    </rPh>
    <rPh sb="8" eb="10">
      <t>チュウキ</t>
    </rPh>
    <rPh sb="11" eb="13">
      <t>ソチ</t>
    </rPh>
    <rPh sb="13" eb="15">
      <t>シセツ</t>
    </rPh>
    <rPh sb="16" eb="18">
      <t>セイボ</t>
    </rPh>
    <rPh sb="19" eb="20">
      <t>ソノ</t>
    </rPh>
    <rPh sb="21" eb="23">
      <t>ヨウゴ</t>
    </rPh>
    <rPh sb="23" eb="25">
      <t>ロウジン</t>
    </rPh>
    <phoneticPr fontId="4"/>
  </si>
  <si>
    <t>・</t>
  </si>
  <si>
    <t>賞与引当金…………</t>
  </si>
  <si>
    <t>退職給付引当金……</t>
  </si>
  <si>
    <t>(１) 措置施設　聖母の園 養護老人ホーム拠点計算書類</t>
    <rPh sb="4" eb="6">
      <t>ソチ</t>
    </rPh>
    <rPh sb="6" eb="8">
      <t>シセツ</t>
    </rPh>
    <rPh sb="9" eb="11">
      <t>セイボ</t>
    </rPh>
    <rPh sb="12" eb="13">
      <t>ソノ</t>
    </rPh>
    <rPh sb="14" eb="16">
      <t>ヨウゴ</t>
    </rPh>
    <rPh sb="16" eb="18">
      <t>ロウジン</t>
    </rPh>
    <phoneticPr fontId="4"/>
  </si>
  <si>
    <t>　　（会計基準省令第一号第四様式、第二号第四様式、第三号第四様式)</t>
    <phoneticPr fontId="4"/>
  </si>
  <si>
    <t>(２）当該拠点区分においてサービス区分は一つであるため、拠点区分資金収支明細書（別紙３(⑩)）</t>
    <phoneticPr fontId="4"/>
  </si>
  <si>
    <t>　　 及び拠点区分事業活動明細書（別紙３(⑪)）は省略している。</t>
    <phoneticPr fontId="4"/>
  </si>
  <si>
    <t>貸借対照表参照</t>
    <rPh sb="0" eb="2">
      <t>タイシャク</t>
    </rPh>
    <rPh sb="2" eb="5">
      <t>タイショウヒョウ</t>
    </rPh>
    <rPh sb="5" eb="7">
      <t>サンショウ</t>
    </rPh>
    <phoneticPr fontId="4"/>
  </si>
  <si>
    <t>８．固定資産の取得価額、減価償却累計額及び当期末残高</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phoneticPr fontId="4"/>
  </si>
  <si>
    <t>計算書類に対する注記（措置施設　聖母ホーム　養護老人ホーム）</t>
    <rPh sb="0" eb="2">
      <t>ケイサン</t>
    </rPh>
    <rPh sb="2" eb="4">
      <t>ショルイ</t>
    </rPh>
    <rPh sb="5" eb="6">
      <t>タイ</t>
    </rPh>
    <rPh sb="8" eb="10">
      <t>チュウキ</t>
    </rPh>
    <rPh sb="11" eb="13">
      <t>ソチ</t>
    </rPh>
    <rPh sb="13" eb="15">
      <t>シセツ</t>
    </rPh>
    <rPh sb="16" eb="18">
      <t>セイボ</t>
    </rPh>
    <rPh sb="22" eb="24">
      <t>ヨウゴ</t>
    </rPh>
    <rPh sb="24" eb="26">
      <t>ロウジン</t>
    </rPh>
    <phoneticPr fontId="4"/>
  </si>
  <si>
    <t>リース資産…………………該当なし</t>
    <phoneticPr fontId="4"/>
  </si>
  <si>
    <t>(１) 措置施設　聖母ホーム　養護老人ホーム拠点計算書類(会計基準省令第一号第四様式、第二号第四様式、第三号第四様式)</t>
    <rPh sb="4" eb="6">
      <t>ソチ</t>
    </rPh>
    <rPh sb="6" eb="8">
      <t>シセツ</t>
    </rPh>
    <rPh sb="9" eb="11">
      <t>セイボ</t>
    </rPh>
    <rPh sb="15" eb="17">
      <t>ヨウゴ</t>
    </rPh>
    <rPh sb="17" eb="19">
      <t>ロウジン</t>
    </rPh>
    <rPh sb="22" eb="24">
      <t>キョテン</t>
    </rPh>
    <rPh sb="24" eb="26">
      <t>ケイサン</t>
    </rPh>
    <rPh sb="26" eb="28">
      <t>ショルイ</t>
    </rPh>
    <rPh sb="29" eb="31">
      <t>カイケイ</t>
    </rPh>
    <rPh sb="31" eb="33">
      <t>キジュン</t>
    </rPh>
    <rPh sb="33" eb="35">
      <t>ショウレイ</t>
    </rPh>
    <rPh sb="36" eb="37">
      <t>１</t>
    </rPh>
    <rPh sb="38" eb="39">
      <t>ダイ</t>
    </rPh>
    <rPh sb="39" eb="40">
      <t>４</t>
    </rPh>
    <rPh sb="44" eb="45">
      <t>２</t>
    </rPh>
    <rPh sb="46" eb="47">
      <t>ダイ</t>
    </rPh>
    <rPh sb="47" eb="48">
      <t>４</t>
    </rPh>
    <rPh sb="52" eb="53">
      <t>３</t>
    </rPh>
    <rPh sb="54" eb="55">
      <t>ダイ</t>
    </rPh>
    <rPh sb="55" eb="56">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</si>
  <si>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</si>
  <si>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3" eb="25">
      <t>ショウリャク</t>
    </rPh>
    <phoneticPr fontId="4"/>
  </si>
  <si>
    <t>・喫煙コーナーエアクリーナーを廃棄し、国庫補助金等特別積立金3,379円を取り崩した。</t>
    <rPh sb="1" eb="3">
      <t>キツエン</t>
    </rPh>
    <rPh sb="15" eb="17">
      <t>ハイキ</t>
    </rPh>
    <phoneticPr fontId="4"/>
  </si>
  <si>
    <t>計算書類に対する注記（児童養護施設　天使の園）</t>
    <rPh sb="0" eb="2">
      <t>ケイサン</t>
    </rPh>
    <rPh sb="2" eb="4">
      <t>ショルイ</t>
    </rPh>
    <rPh sb="5" eb="6">
      <t>タイ</t>
    </rPh>
    <rPh sb="8" eb="10">
      <t>チュウキ</t>
    </rPh>
    <rPh sb="11" eb="13">
      <t>ジドウ</t>
    </rPh>
    <rPh sb="13" eb="15">
      <t>ヨウゴ</t>
    </rPh>
    <rPh sb="15" eb="17">
      <t>シセツ</t>
    </rPh>
    <rPh sb="18" eb="20">
      <t>テンシ</t>
    </rPh>
    <rPh sb="21" eb="22">
      <t>ソノ</t>
    </rPh>
    <phoneticPr fontId="4"/>
  </si>
  <si>
    <t>期末在籍者の退職金の支給に備えるため、北海道民間福祉事業職員共済</t>
    <rPh sb="19" eb="22">
      <t>ホッカイドウ</t>
    </rPh>
    <rPh sb="22" eb="24">
      <t>ミンカン</t>
    </rPh>
    <rPh sb="24" eb="26">
      <t>フクシ</t>
    </rPh>
    <rPh sb="26" eb="28">
      <t>ジギョウ</t>
    </rPh>
    <rPh sb="28" eb="30">
      <t>ショクイン</t>
    </rPh>
    <rPh sb="30" eb="32">
      <t>キョウサイ</t>
    </rPh>
    <phoneticPr fontId="4"/>
  </si>
  <si>
    <t>会の退職共済制度に加入しており、掛金として支出した累計額と同額を</t>
    <rPh sb="0" eb="1">
      <t>カイ</t>
    </rPh>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</si>
  <si>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「一般社団法人北海道民間福祉事業職員共済会」に定める退職共済契約</t>
    <rPh sb="1" eb="3">
      <t>イッパン</t>
    </rPh>
    <rPh sb="3" eb="5">
      <t>シャダン</t>
    </rPh>
    <rPh sb="5" eb="7">
      <t>ホウジン</t>
    </rPh>
    <rPh sb="7" eb="10">
      <t>ホッカイドウ</t>
    </rPh>
    <rPh sb="10" eb="12">
      <t>ミンカン</t>
    </rPh>
    <rPh sb="12" eb="14">
      <t>フクシ</t>
    </rPh>
    <rPh sb="14" eb="16">
      <t>ジギョウ</t>
    </rPh>
    <rPh sb="16" eb="18">
      <t>ショクイン</t>
    </rPh>
    <rPh sb="18" eb="20">
      <t>キョウサイ</t>
    </rPh>
    <rPh sb="20" eb="21">
      <t>カイ</t>
    </rPh>
    <rPh sb="23" eb="24">
      <t>サダ</t>
    </rPh>
    <rPh sb="26" eb="28">
      <t>タイショク</t>
    </rPh>
    <rPh sb="28" eb="30">
      <t>キョウサイ</t>
    </rPh>
    <rPh sb="30" eb="32">
      <t>ケイヤク</t>
    </rPh>
    <phoneticPr fontId="4"/>
  </si>
  <si>
    <t>(１) 児童養護施設　天使の園拠点計算書類(会計基準省令第一号第四様式、第二号第四様式、</t>
    <rPh sb="4" eb="6">
      <t>ジドウ</t>
    </rPh>
    <rPh sb="6" eb="8">
      <t>ヨウゴ</t>
    </rPh>
    <rPh sb="8" eb="10">
      <t>シセツ</t>
    </rPh>
    <rPh sb="11" eb="13">
      <t>テンシ</t>
    </rPh>
    <rPh sb="14" eb="15">
      <t>ソノ</t>
    </rPh>
    <rPh sb="17" eb="19">
      <t>ケイサン</t>
    </rPh>
    <rPh sb="19" eb="21">
      <t>ショルイ</t>
    </rPh>
    <rPh sb="22" eb="24">
      <t>カイケイ</t>
    </rPh>
    <rPh sb="24" eb="26">
      <t>キジュン</t>
    </rPh>
    <rPh sb="26" eb="28">
      <t>ショウレイ</t>
    </rPh>
    <rPh sb="29" eb="30">
      <t>イチ</t>
    </rPh>
    <rPh sb="31" eb="32">
      <t>ダイ</t>
    </rPh>
    <rPh sb="32" eb="33">
      <t>ヨン</t>
    </rPh>
    <rPh sb="37" eb="38">
      <t>ニ</t>
    </rPh>
    <rPh sb="39" eb="40">
      <t>ダイ</t>
    </rPh>
    <rPh sb="40" eb="41">
      <t>ヨン</t>
    </rPh>
    <phoneticPr fontId="4"/>
  </si>
  <si>
    <t>　　 第三号第四様式)</t>
    <rPh sb="3" eb="4">
      <t>ダイ</t>
    </rPh>
    <rPh sb="4" eb="5">
      <t>サン</t>
    </rPh>
    <rPh sb="6" eb="7">
      <t>ダイ</t>
    </rPh>
    <rPh sb="7" eb="8">
      <t>ヨン</t>
    </rPh>
    <phoneticPr fontId="4"/>
  </si>
  <si>
    <t>(２) 拠点区分資金収支明細書（別紙３（⑩））、拠点区分事業活動明細書（別紙３（⑪））</t>
    <rPh sb="24" eb="26">
      <t>キョテン</t>
    </rPh>
    <rPh sb="26" eb="28">
      <t>クブン</t>
    </rPh>
    <rPh sb="28" eb="30">
      <t>ジギョウ</t>
    </rPh>
    <rPh sb="30" eb="32">
      <t>カツドウ</t>
    </rPh>
    <rPh sb="36" eb="38">
      <t>ベッシ</t>
    </rPh>
    <phoneticPr fontId="4"/>
  </si>
  <si>
    <t>児童養護施設</t>
    <rPh sb="0" eb="2">
      <t>ジドウ</t>
    </rPh>
    <rPh sb="2" eb="4">
      <t>ヨウゴ</t>
    </rPh>
    <rPh sb="4" eb="6">
      <t>シセツ</t>
    </rPh>
    <phoneticPr fontId="4"/>
  </si>
  <si>
    <t>児童家庭支援センター</t>
    <rPh sb="0" eb="2">
      <t>ジドウ</t>
    </rPh>
    <rPh sb="2" eb="4">
      <t>カテイ</t>
    </rPh>
    <rPh sb="4" eb="6">
      <t>シエン</t>
    </rPh>
    <phoneticPr fontId="4"/>
  </si>
  <si>
    <t>地域小規模児童養護施設</t>
    <rPh sb="0" eb="2">
      <t>チイキ</t>
    </rPh>
    <rPh sb="2" eb="5">
      <t>ショウキボ</t>
    </rPh>
    <rPh sb="5" eb="7">
      <t>ジドウ</t>
    </rPh>
    <rPh sb="7" eb="9">
      <t>ヨウゴ</t>
    </rPh>
    <rPh sb="9" eb="11">
      <t>シセツ</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</si>
  <si>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7">
      <t>トリクズシ</t>
    </rPh>
    <phoneticPr fontId="4"/>
  </si>
  <si>
    <t>（１）資金収支計算書に反映されない重要な非資金取引</t>
    <phoneticPr fontId="4"/>
  </si>
  <si>
    <t>　　　当年度新たに計上した所有権移転外ファイナンス・リース取引に関する資産及び</t>
    <rPh sb="3" eb="6">
      <t>トウネンド</t>
    </rPh>
    <rPh sb="6" eb="7">
      <t>アラ</t>
    </rPh>
    <rPh sb="9" eb="11">
      <t>ケイジョウ</t>
    </rPh>
    <rPh sb="13" eb="15">
      <t>ショユウ</t>
    </rPh>
    <rPh sb="15" eb="16">
      <t>ケン</t>
    </rPh>
    <rPh sb="16" eb="18">
      <t>イテン</t>
    </rPh>
    <rPh sb="18" eb="19">
      <t>ガイ</t>
    </rPh>
    <rPh sb="29" eb="31">
      <t>トリヒキ</t>
    </rPh>
    <rPh sb="32" eb="33">
      <t>カン</t>
    </rPh>
    <rPh sb="35" eb="37">
      <t>シサン</t>
    </rPh>
    <rPh sb="37" eb="38">
      <t>オヨ</t>
    </rPh>
    <phoneticPr fontId="4"/>
  </si>
  <si>
    <t>　　　債務の額は７，６４２，２６０円である。</t>
    <rPh sb="3" eb="5">
      <t>サイム</t>
    </rPh>
    <rPh sb="6" eb="7">
      <t>ガク</t>
    </rPh>
    <rPh sb="17" eb="18">
      <t>エン</t>
    </rPh>
    <phoneticPr fontId="4"/>
  </si>
  <si>
    <t>リース契約した年</t>
    <rPh sb="3" eb="5">
      <t>ケイヤク</t>
    </rPh>
    <rPh sb="7" eb="8">
      <t>トシ</t>
    </rPh>
    <phoneticPr fontId="4"/>
  </si>
  <si>
    <t>計算書類に対する注記（保育施設　聖母の園保育園）</t>
    <rPh sb="0" eb="2">
      <t>ケイサン</t>
    </rPh>
    <rPh sb="2" eb="4">
      <t>ショルイ</t>
    </rPh>
    <rPh sb="5" eb="6">
      <t>タイ</t>
    </rPh>
    <rPh sb="8" eb="10">
      <t>チュウキ</t>
    </rPh>
    <rPh sb="11" eb="13">
      <t>ホイク</t>
    </rPh>
    <rPh sb="13" eb="15">
      <t>シセツ</t>
    </rPh>
    <rPh sb="16" eb="18">
      <t>セイボ</t>
    </rPh>
    <rPh sb="19" eb="20">
      <t>ソノ</t>
    </rPh>
    <rPh sb="20" eb="23">
      <t>ホイクエン</t>
    </rPh>
    <phoneticPr fontId="4"/>
  </si>
  <si>
    <t>リース資産…………</t>
    <rPh sb="3" eb="5">
      <t>シサン</t>
    </rPh>
    <phoneticPr fontId="4"/>
  </si>
  <si>
    <t>(１) 保育施設　聖母の園保育園拠点計算書類(会計基準省令第一号第四様式、第二号第四様式、第三号第四様式)</t>
    <rPh sb="4" eb="6">
      <t>ホイク</t>
    </rPh>
    <rPh sb="6" eb="8">
      <t>シセツ</t>
    </rPh>
    <rPh sb="9" eb="11">
      <t>セイボ</t>
    </rPh>
    <rPh sb="12" eb="13">
      <t>ソノ</t>
    </rPh>
    <rPh sb="13" eb="16">
      <t>ホイクエン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</si>
  <si>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イチ</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</si>
  <si>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5" eb="27">
      <t>ショウリャク</t>
    </rPh>
    <phoneticPr fontId="4"/>
  </si>
  <si>
    <t>・業務用給湯器を廃棄し、国庫補助金等特別積立金28,491円を取り崩した。</t>
    <rPh sb="1" eb="4">
      <t>ギョウムヨウ</t>
    </rPh>
    <rPh sb="4" eb="7">
      <t>キュウトウキ</t>
    </rPh>
    <rPh sb="8" eb="10">
      <t>ハイキ</t>
    </rPh>
    <phoneticPr fontId="4"/>
  </si>
  <si>
    <t>計算書類に対する注記（保育施設　平和の園保育園）</t>
    <rPh sb="0" eb="2">
      <t>ケイサン</t>
    </rPh>
    <rPh sb="2" eb="4">
      <t>ショルイ</t>
    </rPh>
    <rPh sb="5" eb="6">
      <t>タイ</t>
    </rPh>
    <rPh sb="8" eb="10">
      <t>チュウキ</t>
    </rPh>
    <rPh sb="11" eb="13">
      <t>ホイク</t>
    </rPh>
    <rPh sb="13" eb="15">
      <t>シセツ</t>
    </rPh>
    <rPh sb="16" eb="18">
      <t>ヘイワ</t>
    </rPh>
    <rPh sb="19" eb="20">
      <t>ソノ</t>
    </rPh>
    <rPh sb="20" eb="23">
      <t>ホイクエン</t>
    </rPh>
    <phoneticPr fontId="4"/>
  </si>
  <si>
    <t>リース資産・・・該当なし</t>
    <rPh sb="8" eb="10">
      <t>ガイトウ</t>
    </rPh>
    <phoneticPr fontId="4"/>
  </si>
  <si>
    <t>期末在籍者の退職金の支給に備えるため、鹿児島県社会福祉協議会の主宰</t>
    <rPh sb="19" eb="23">
      <t>カゴシマケン</t>
    </rPh>
    <rPh sb="31" eb="33">
      <t>シュサイ</t>
    </rPh>
    <phoneticPr fontId="4"/>
  </si>
  <si>
    <t>「社会福祉法人鹿児島県社会福祉協議会民間社会福祉施設職員退職共済事業運営規程」に定める</t>
    <rPh sb="1" eb="3">
      <t>シャカイ</t>
    </rPh>
    <rPh sb="3" eb="5">
      <t>フクシ</t>
    </rPh>
    <rPh sb="5" eb="7">
      <t>ホウジン</t>
    </rPh>
    <rPh sb="7" eb="11">
      <t>カゴシマケン</t>
    </rPh>
    <rPh sb="11" eb="13">
      <t>シャカイ</t>
    </rPh>
    <rPh sb="13" eb="15">
      <t>フクシ</t>
    </rPh>
    <rPh sb="15" eb="18">
      <t>キョウギカイ</t>
    </rPh>
    <rPh sb="18" eb="20">
      <t>ミンカン</t>
    </rPh>
    <rPh sb="20" eb="22">
      <t>シャカイ</t>
    </rPh>
    <rPh sb="22" eb="24">
      <t>フクシ</t>
    </rPh>
    <rPh sb="24" eb="26">
      <t>シセツ</t>
    </rPh>
    <rPh sb="26" eb="28">
      <t>ショクイン</t>
    </rPh>
    <rPh sb="28" eb="30">
      <t>タイショク</t>
    </rPh>
    <rPh sb="30" eb="32">
      <t>キョウサイ</t>
    </rPh>
    <rPh sb="32" eb="34">
      <t>ジギョウ</t>
    </rPh>
    <rPh sb="34" eb="36">
      <t>ウンエイ</t>
    </rPh>
    <rPh sb="36" eb="38">
      <t>キテイ</t>
    </rPh>
    <rPh sb="40" eb="41">
      <t>サダ</t>
    </rPh>
    <phoneticPr fontId="4"/>
  </si>
  <si>
    <t>　退職共済契約</t>
    <rPh sb="1" eb="3">
      <t>タイショク</t>
    </rPh>
    <rPh sb="3" eb="5">
      <t>キョウサイ</t>
    </rPh>
    <rPh sb="5" eb="7">
      <t>ケイヤク</t>
    </rPh>
    <phoneticPr fontId="4"/>
  </si>
  <si>
    <t>当拠点区分において作成する計算書類等は以下のとおりになっている。</t>
    <rPh sb="13" eb="17">
      <t>ケイサンショルイ</t>
    </rPh>
    <phoneticPr fontId="4"/>
  </si>
  <si>
    <r>
      <t>(１) 保育施設　平和の園保育園拠点計算書類</t>
    </r>
    <r>
      <rPr>
        <sz val="10"/>
        <rFont val="ＭＳ 明朝"/>
        <family val="1"/>
        <charset val="128"/>
      </rPr>
      <t>(会計基準省令第一号第四様式、第二号第四様式、第三号第四様式)</t>
    </r>
    <rPh sb="4" eb="6">
      <t>ホイク</t>
    </rPh>
    <rPh sb="6" eb="8">
      <t>シセツ</t>
    </rPh>
    <rPh sb="9" eb="16">
      <t>ヘイワ</t>
    </rPh>
    <rPh sb="18" eb="22">
      <t>ケイサンショルイ</t>
    </rPh>
    <rPh sb="23" eb="27">
      <t>カイケイキジュン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</si>
  <si>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</si>
  <si>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xml:space="preserve">     拠点区分事業活動明細書（別紙３（⑪））は省略している。</t>
    <rPh sb="5" eb="7">
      <t>キョテン</t>
    </rPh>
    <rPh sb="7" eb="9">
      <t>クブン</t>
    </rPh>
    <rPh sb="9" eb="11">
      <t>ジギョウ</t>
    </rPh>
    <rPh sb="11" eb="13">
      <t>カツドウ</t>
    </rPh>
    <rPh sb="13" eb="16">
      <t>メイサイショ</t>
    </rPh>
    <rPh sb="17" eb="19">
      <t>ベッシ</t>
    </rPh>
    <rPh sb="25" eb="27">
      <t>ショウリャク</t>
    </rPh>
    <phoneticPr fontId="4"/>
  </si>
  <si>
    <t>(単位：円)</t>
    <rPh sb="1" eb="3">
      <t>タンイ</t>
    </rPh>
    <rPh sb="4" eb="5">
      <t>エン</t>
    </rPh>
    <phoneticPr fontId="4"/>
  </si>
  <si>
    <t>６．基本金又は固定資産の売却若しくは処分に係る国庫補助金等特別積立金の取崩</t>
    <rPh sb="7" eb="11">
      <t>コテイシサン</t>
    </rPh>
    <rPh sb="12" eb="14">
      <t>バイキャク</t>
    </rPh>
    <rPh sb="14" eb="15">
      <t>モ</t>
    </rPh>
    <rPh sb="18" eb="20">
      <t>ショブン</t>
    </rPh>
    <rPh sb="21" eb="22">
      <t>カカ</t>
    </rPh>
    <rPh sb="35" eb="36">
      <t>ト</t>
    </rPh>
    <rPh sb="36" eb="37">
      <t>クズ</t>
    </rPh>
    <phoneticPr fontId="4"/>
  </si>
  <si>
    <t>建物 (普通財産）</t>
    <rPh sb="0" eb="2">
      <t>タテモノ</t>
    </rPh>
    <rPh sb="4" eb="6">
      <t>フツウ</t>
    </rPh>
    <rPh sb="6" eb="8">
      <t>ザイサン</t>
    </rPh>
    <phoneticPr fontId="4"/>
  </si>
  <si>
    <t>計算書類に対する注記（医療施設　聖母病院）</t>
    <rPh sb="0" eb="2">
      <t>ケイサン</t>
    </rPh>
    <rPh sb="2" eb="4">
      <t>ショルイ</t>
    </rPh>
    <rPh sb="5" eb="6">
      <t>タイ</t>
    </rPh>
    <rPh sb="8" eb="10">
      <t>チュウキ</t>
    </rPh>
    <rPh sb="11" eb="13">
      <t>イリョウ</t>
    </rPh>
    <rPh sb="13" eb="15">
      <t>シセツ</t>
    </rPh>
    <rPh sb="16" eb="18">
      <t>セイボ</t>
    </rPh>
    <rPh sb="18" eb="20">
      <t>ビョウイン</t>
    </rPh>
    <phoneticPr fontId="4"/>
  </si>
  <si>
    <t>貯蔵品、医薬品、診療・療養等材料、給食用材料・・最終仕入原価法に基づく原価法</t>
    <rPh sb="0" eb="3">
      <t>チョゾウヒン</t>
    </rPh>
    <rPh sb="4" eb="7">
      <t>イヤクヒン</t>
    </rPh>
    <rPh sb="8" eb="10">
      <t>シンリョウ</t>
    </rPh>
    <rPh sb="11" eb="13">
      <t>リョウヨウ</t>
    </rPh>
    <rPh sb="13" eb="14">
      <t>トウ</t>
    </rPh>
    <rPh sb="14" eb="16">
      <t>ザイリョウ</t>
    </rPh>
    <rPh sb="17" eb="20">
      <t>キュウショクヨウ</t>
    </rPh>
    <rPh sb="20" eb="22">
      <t>ザイリョウ</t>
    </rPh>
    <rPh sb="24" eb="26">
      <t>サイシュウ</t>
    </rPh>
    <rPh sb="26" eb="28">
      <t>シイレ</t>
    </rPh>
    <rPh sb="28" eb="31">
      <t>ゲンカホウ</t>
    </rPh>
    <rPh sb="32" eb="33">
      <t>モト</t>
    </rPh>
    <rPh sb="35" eb="38">
      <t>ゲンカホウ</t>
    </rPh>
    <phoneticPr fontId="4"/>
  </si>
  <si>
    <t>債権の徴収不能による損失に備えるため、1年以上回収が滞留している</t>
    <rPh sb="0" eb="2">
      <t>サイケン</t>
    </rPh>
    <rPh sb="3" eb="5">
      <t>チョウシュウ</t>
    </rPh>
    <rPh sb="5" eb="7">
      <t>フノウ</t>
    </rPh>
    <rPh sb="10" eb="12">
      <t>ソンシツ</t>
    </rPh>
    <rPh sb="13" eb="14">
      <t>ソナ</t>
    </rPh>
    <rPh sb="20" eb="21">
      <t>ネン</t>
    </rPh>
    <rPh sb="21" eb="23">
      <t>イジョウ</t>
    </rPh>
    <rPh sb="23" eb="25">
      <t>カイシュウ</t>
    </rPh>
    <rPh sb="26" eb="28">
      <t>タイリュウ</t>
    </rPh>
    <phoneticPr fontId="4"/>
  </si>
  <si>
    <t>徴収不能懸念債権については回収不能見込額（債権金額の50％相当額）</t>
    <rPh sb="0" eb="2">
      <t>チョウシュウ</t>
    </rPh>
    <rPh sb="2" eb="4">
      <t>フノウ</t>
    </rPh>
    <rPh sb="4" eb="6">
      <t>ケネン</t>
    </rPh>
    <rPh sb="6" eb="8">
      <t>サイケン</t>
    </rPh>
    <rPh sb="13" eb="15">
      <t>カイシュウ</t>
    </rPh>
    <rPh sb="15" eb="17">
      <t>フノウ</t>
    </rPh>
    <rPh sb="17" eb="19">
      <t>ミコ</t>
    </rPh>
    <rPh sb="19" eb="20">
      <t>ガク</t>
    </rPh>
    <rPh sb="21" eb="23">
      <t>サイケン</t>
    </rPh>
    <rPh sb="23" eb="24">
      <t>キン</t>
    </rPh>
    <rPh sb="24" eb="25">
      <t>ガク</t>
    </rPh>
    <rPh sb="29" eb="31">
      <t>ソウトウ</t>
    </rPh>
    <rPh sb="31" eb="32">
      <t>ガク</t>
    </rPh>
    <phoneticPr fontId="4"/>
  </si>
  <si>
    <t>を計上している。</t>
    <rPh sb="1" eb="3">
      <t>ケイジョウ</t>
    </rPh>
    <phoneticPr fontId="4"/>
  </si>
  <si>
    <t>における経過分（１0月～３月）に対応した金額を見積もり引当金に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</si>
  <si>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「確定給付企業年金」を採用している。</t>
    <rPh sb="11" eb="13">
      <t>サイヨウ</t>
    </rPh>
    <phoneticPr fontId="4"/>
  </si>
  <si>
    <t>(１) 医療施設　聖母病院拠点計算書類(会計基準省令第一号第四様式、第二号第四様式、第三号第四様式)</t>
    <rPh sb="4" eb="6">
      <t>イリョウ</t>
    </rPh>
    <rPh sb="6" eb="8">
      <t>シセツ</t>
    </rPh>
    <rPh sb="9" eb="11">
      <t>セイボ</t>
    </rPh>
    <rPh sb="11" eb="13">
      <t>ビョウイン</t>
    </rPh>
    <rPh sb="15" eb="17">
      <t>ケイサン</t>
    </rPh>
    <rPh sb="17" eb="19">
      <t>ショルイ</t>
    </rPh>
    <rPh sb="20" eb="22">
      <t>カイケイ</t>
    </rPh>
    <rPh sb="22" eb="24">
      <t>キジュン</t>
    </rPh>
    <rPh sb="24" eb="26">
      <t>ショウレイ</t>
    </rPh>
    <rPh sb="27" eb="28">
      <t>１</t>
    </rPh>
    <rPh sb="29" eb="30">
      <t>ダイ</t>
    </rPh>
    <rPh sb="30" eb="31">
      <t>４</t>
    </rPh>
    <rPh sb="35" eb="36">
      <t>２</t>
    </rPh>
    <rPh sb="37" eb="38">
      <t>ダイ</t>
    </rPh>
    <rPh sb="38" eb="39">
      <t>４</t>
    </rPh>
    <rPh sb="43" eb="44">
      <t>３</t>
    </rPh>
    <rPh sb="45" eb="46">
      <t>ダイ</t>
    </rPh>
    <rPh sb="46" eb="47">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</si>
  <si>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phoneticPr fontId="4"/>
  </si>
  <si>
    <t>　　 及び拠点区分事業活動明細書（別紙３(⑪)）は省略している。</t>
    <rPh sb="3" eb="4">
      <t>オヨ</t>
    </rPh>
    <rPh sb="25" eb="27">
      <t>ショウリャク</t>
    </rPh>
    <phoneticPr fontId="4"/>
  </si>
  <si>
    <t>計算</t>
    <rPh sb="0" eb="2">
      <t>ケイサン</t>
    </rPh>
    <phoneticPr fontId="4"/>
  </si>
  <si>
    <t>建物・建物付属</t>
    <rPh sb="0" eb="2">
      <t>タテモノ</t>
    </rPh>
    <rPh sb="3" eb="5">
      <t>タテモノ</t>
    </rPh>
    <rPh sb="5" eb="7">
      <t>フゾク</t>
    </rPh>
    <phoneticPr fontId="4"/>
  </si>
  <si>
    <t>増</t>
    <rPh sb="0" eb="1">
      <t>ゾウ</t>
    </rPh>
    <phoneticPr fontId="4"/>
  </si>
  <si>
    <t>減</t>
    <rPh sb="0" eb="1">
      <t>ゲン</t>
    </rPh>
    <phoneticPr fontId="4"/>
  </si>
  <si>
    <t>減価償却費</t>
    <rPh sb="0" eb="2">
      <t>ゲンカ</t>
    </rPh>
    <rPh sb="2" eb="4">
      <t>ショウキャク</t>
    </rPh>
    <rPh sb="4" eb="5">
      <t>ヒ</t>
    </rPh>
    <phoneticPr fontId="4"/>
  </si>
  <si>
    <t>建付</t>
    <rPh sb="0" eb="1">
      <t>タ</t>
    </rPh>
    <rPh sb="1" eb="2">
      <t>フ</t>
    </rPh>
    <phoneticPr fontId="4"/>
  </si>
  <si>
    <t>建付累</t>
    <rPh sb="0" eb="1">
      <t>タ</t>
    </rPh>
    <rPh sb="1" eb="2">
      <t>フ</t>
    </rPh>
    <rPh sb="2" eb="3">
      <t>ルイ</t>
    </rPh>
    <phoneticPr fontId="4"/>
  </si>
  <si>
    <t>取得原価</t>
    <rPh sb="0" eb="2">
      <t>シュトク</t>
    </rPh>
    <rPh sb="2" eb="4">
      <t>ゲンカ</t>
    </rPh>
    <phoneticPr fontId="4"/>
  </si>
  <si>
    <t>減累</t>
    <rPh sb="0" eb="1">
      <t>ゲン</t>
    </rPh>
    <rPh sb="1" eb="2">
      <t>ルイ</t>
    </rPh>
    <phoneticPr fontId="4"/>
  </si>
  <si>
    <t>期末</t>
    <rPh sb="0" eb="2">
      <t>キマツ</t>
    </rPh>
    <phoneticPr fontId="4"/>
  </si>
  <si>
    <t>(基）建物・建物付属</t>
    <rPh sb="1" eb="2">
      <t>キ</t>
    </rPh>
    <rPh sb="3" eb="5">
      <t>タテモノ</t>
    </rPh>
    <rPh sb="6" eb="8">
      <t>タテモノ</t>
    </rPh>
    <rPh sb="8" eb="10">
      <t>フゾク</t>
    </rPh>
    <phoneticPr fontId="4"/>
  </si>
  <si>
    <t xml:space="preserve">     建物・建物付属</t>
    <rPh sb="5" eb="7">
      <t>タテモノ</t>
    </rPh>
    <rPh sb="8" eb="10">
      <t>タテモノ</t>
    </rPh>
    <rPh sb="10" eb="12">
      <t>フゾク</t>
    </rPh>
    <phoneticPr fontId="4"/>
  </si>
  <si>
    <t>事務</t>
    <rPh sb="0" eb="2">
      <t>ジム</t>
    </rPh>
    <phoneticPr fontId="4"/>
  </si>
  <si>
    <t>調理</t>
    <rPh sb="0" eb="2">
      <t>チョウリ</t>
    </rPh>
    <phoneticPr fontId="4"/>
  </si>
  <si>
    <t>医療</t>
    <rPh sb="0" eb="2">
      <t>イリョウ</t>
    </rPh>
    <phoneticPr fontId="4"/>
  </si>
  <si>
    <t>その他</t>
    <rPh sb="2" eb="3">
      <t>タ</t>
    </rPh>
    <phoneticPr fontId="4"/>
  </si>
  <si>
    <t>所有権移転外ファイナンス・リース取引に係るリース資産の内容</t>
    <rPh sb="0" eb="3">
      <t>ショユウケン</t>
    </rPh>
    <rPh sb="3" eb="5">
      <t>イテン</t>
    </rPh>
    <rPh sb="5" eb="6">
      <t>ガイ</t>
    </rPh>
    <rPh sb="16" eb="18">
      <t>トリヒキ</t>
    </rPh>
    <rPh sb="19" eb="20">
      <t>カカ</t>
    </rPh>
    <rPh sb="24" eb="26">
      <t>シサン</t>
    </rPh>
    <rPh sb="27" eb="29">
      <t>ナイヨウ</t>
    </rPh>
    <phoneticPr fontId="4"/>
  </si>
  <si>
    <t>　　主に、医療事業における電子カルテシステム（器具備品及びソフトウェア）である。</t>
    <rPh sb="2" eb="3">
      <t>オモ</t>
    </rPh>
    <rPh sb="5" eb="7">
      <t>イリョウ</t>
    </rPh>
    <rPh sb="7" eb="9">
      <t>ジギョウ</t>
    </rPh>
    <rPh sb="13" eb="15">
      <t>デンシ</t>
    </rPh>
    <rPh sb="23" eb="25">
      <t>キグ</t>
    </rPh>
    <rPh sb="25" eb="27">
      <t>ビヒン</t>
    </rPh>
    <rPh sb="27" eb="28">
      <t>オヨ</t>
    </rPh>
    <phoneticPr fontId="4"/>
  </si>
  <si>
    <t>オペレーティング・リース取引</t>
  </si>
  <si>
    <t>オペレーティング・リース取引のうち解約不能のものに係る未経過リース料</t>
  </si>
  <si>
    <t>1年内</t>
    <rPh sb="1" eb="2">
      <t>ネン</t>
    </rPh>
    <rPh sb="2" eb="3">
      <t>ナイ</t>
    </rPh>
    <phoneticPr fontId="4"/>
  </si>
  <si>
    <t>1年超</t>
    <rPh sb="1" eb="2">
      <t>ネン</t>
    </rPh>
    <rPh sb="2" eb="3">
      <t>チョウ</t>
    </rPh>
    <phoneticPr fontId="4"/>
  </si>
  <si>
    <t>それぞれ62,086,860円である。</t>
    <rPh sb="14" eb="15">
      <t>エン</t>
    </rPh>
    <phoneticPr fontId="4"/>
  </si>
  <si>
    <r>
      <t>計算書類に対する注記（公益事業　聖母病院　訪問看護ステーション</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セイボ</t>
    </rPh>
    <rPh sb="18" eb="20">
      <t>ビョウイン</t>
    </rPh>
    <rPh sb="21" eb="23">
      <t>ホウモン</t>
    </rPh>
    <rPh sb="23" eb="25">
      <t>カンゴ</t>
    </rPh>
    <phoneticPr fontId="4"/>
  </si>
  <si>
    <t>リース資産…………</t>
    <phoneticPr fontId="4"/>
  </si>
  <si>
    <t>における経過分（１０月～３月）に対応した金額を見積もり引当金に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</si>
  <si>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毎期規約に基づき掛金として支払った金額を退職給付費用及び退職給付</t>
    <rPh sb="0" eb="2">
      <t>マイキ</t>
    </rPh>
    <rPh sb="2" eb="4">
      <t>キヤク</t>
    </rPh>
    <rPh sb="5" eb="6">
      <t>モト</t>
    </rPh>
    <rPh sb="8" eb="9">
      <t>カ</t>
    </rPh>
    <rPh sb="9" eb="10">
      <t>キン</t>
    </rPh>
    <rPh sb="13" eb="15">
      <t>シハラ</t>
    </rPh>
    <rPh sb="17" eb="19">
      <t>キンガク</t>
    </rPh>
    <rPh sb="20" eb="22">
      <t>タイショク</t>
    </rPh>
    <rPh sb="22" eb="24">
      <t>キュウフ</t>
    </rPh>
    <rPh sb="24" eb="26">
      <t>ヒヨウ</t>
    </rPh>
    <rPh sb="26" eb="27">
      <t>オヨ</t>
    </rPh>
    <rPh sb="28" eb="30">
      <t>タイショク</t>
    </rPh>
    <rPh sb="30" eb="32">
      <t>キュウフ</t>
    </rPh>
    <phoneticPr fontId="4"/>
  </si>
  <si>
    <t>支出に計上しており、支払額と費用計上額を調整するための引当金を</t>
    <rPh sb="3" eb="5">
      <t>ケイジョウ</t>
    </rPh>
    <rPh sb="10" eb="12">
      <t>シハライ</t>
    </rPh>
    <rPh sb="12" eb="13">
      <t>ガク</t>
    </rPh>
    <rPh sb="14" eb="16">
      <t>ヒヨウ</t>
    </rPh>
    <rPh sb="16" eb="18">
      <t>ケイジョウ</t>
    </rPh>
    <rPh sb="18" eb="19">
      <t>ガク</t>
    </rPh>
    <rPh sb="20" eb="22">
      <t>チョウセイ</t>
    </rPh>
    <rPh sb="27" eb="29">
      <t>ヒキアテ</t>
    </rPh>
    <rPh sb="29" eb="30">
      <t>キン</t>
    </rPh>
    <phoneticPr fontId="4"/>
  </si>
  <si>
    <t>計上していない。</t>
  </si>
  <si>
    <t>「確定給付企業年金」</t>
    <rPh sb="1" eb="3">
      <t>カクテイ</t>
    </rPh>
    <rPh sb="3" eb="5">
      <t>キュウフ</t>
    </rPh>
    <rPh sb="5" eb="7">
      <t>キギョウ</t>
    </rPh>
    <rPh sb="7" eb="9">
      <t>ネンキン</t>
    </rPh>
    <phoneticPr fontId="4"/>
  </si>
  <si>
    <t>(１) 公益事業聖母病院訪問看護ステーション拠点計算書類(会計基準省令第一号第四様式、第二号第四</t>
    <rPh sb="4" eb="6">
      <t>コウエキ</t>
    </rPh>
    <rPh sb="6" eb="8">
      <t>ジギョウ</t>
    </rPh>
    <rPh sb="8" eb="10">
      <t>セイボ</t>
    </rPh>
    <rPh sb="10" eb="12">
      <t>ビョウイン</t>
    </rPh>
    <rPh sb="12" eb="14">
      <t>ホウモン</t>
    </rPh>
    <rPh sb="14" eb="16">
      <t>カンゴ</t>
    </rPh>
    <rPh sb="22" eb="24">
      <t>キョテン</t>
    </rPh>
    <rPh sb="24" eb="26">
      <t>ケイサン</t>
    </rPh>
    <rPh sb="26" eb="28">
      <t>ショルイ</t>
    </rPh>
    <rPh sb="29" eb="31">
      <t>カイケイ</t>
    </rPh>
    <rPh sb="31" eb="33">
      <t>キジュン</t>
    </rPh>
    <rPh sb="33" eb="35">
      <t>ショウレイ</t>
    </rPh>
    <rPh sb="36" eb="37">
      <t>イチ</t>
    </rPh>
    <rPh sb="37" eb="38">
      <t>ゴウ</t>
    </rPh>
    <rPh sb="38" eb="39">
      <t>ダイ</t>
    </rPh>
    <rPh sb="39" eb="40">
      <t>ヨン</t>
    </rPh>
    <rPh sb="44" eb="45">
      <t>ニ</t>
    </rPh>
    <rPh sb="46" eb="47">
      <t>ダイ</t>
    </rPh>
    <rPh sb="47" eb="48">
      <t>ヨン</t>
    </rPh>
    <phoneticPr fontId="4"/>
  </si>
  <si>
    <t>　　様式、第三号第四様式)</t>
    <rPh sb="6" eb="7">
      <t>サン</t>
    </rPh>
    <rPh sb="9" eb="10">
      <t>ヨン</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</si>
  <si>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</si>
  <si>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4" eb="6">
      <t>キョテン</t>
    </rPh>
    <rPh sb="6" eb="8">
      <t>クブン</t>
    </rPh>
    <rPh sb="8" eb="10">
      <t>ジギョウ</t>
    </rPh>
    <rPh sb="10" eb="12">
      <t>カツドウ</t>
    </rPh>
    <rPh sb="12" eb="15">
      <t>メイサイショ</t>
    </rPh>
    <rPh sb="24" eb="26">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</si>
  <si>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6">
      <t>ト</t>
    </rPh>
    <rPh sb="36" eb="37">
      <t>クズ</t>
    </rPh>
    <phoneticPr fontId="4"/>
  </si>
  <si>
    <t>別紙2</t>
    <rPh sb="0" eb="2">
      <t>ベッシ</t>
    </rPh>
    <phoneticPr fontId="4"/>
  </si>
  <si>
    <r>
      <t>計算書類に対する注記（公益事業　原宿地域ケアプラザ</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ハラジュク</t>
    </rPh>
    <rPh sb="18" eb="20">
      <t>チイキ</t>
    </rPh>
    <phoneticPr fontId="4"/>
  </si>
  <si>
    <r>
      <t xml:space="preserve">(１) </t>
    </r>
    <r>
      <rPr>
        <sz val="10.5"/>
        <color indexed="10"/>
        <rFont val="ＭＳ 明朝"/>
        <family val="1"/>
        <charset val="128"/>
      </rPr>
      <t>公益事業　原宿地域ケアプラザ</t>
    </r>
    <r>
      <rPr>
        <sz val="10.5"/>
        <color indexed="8"/>
        <rFont val="ＭＳ 明朝"/>
        <family val="1"/>
        <charset val="128"/>
      </rPr>
      <t>拠点計算書類</t>
    </r>
    <r>
      <rPr>
        <sz val="9"/>
        <color indexed="8"/>
        <rFont val="ＭＳ 明朝"/>
        <family val="1"/>
        <charset val="128"/>
      </rPr>
      <t>(会計基準省令第一号第四様式、第二号第四様式、第三号第四様式)</t>
    </r>
    <rPh sb="4" eb="6">
      <t>コウエキ</t>
    </rPh>
    <rPh sb="6" eb="8">
      <t>ジギョウ</t>
    </rPh>
    <rPh sb="9" eb="11">
      <t>ハラジュク</t>
    </rPh>
    <rPh sb="11" eb="13">
      <t>チイキ</t>
    </rPh>
    <rPh sb="18" eb="20">
      <t>キョテン</t>
    </rPh>
    <rPh sb="20" eb="22">
      <t>ケイサン</t>
    </rPh>
    <rPh sb="22" eb="24">
      <t>ショルイ</t>
    </rPh>
    <rPh sb="25" eb="27">
      <t>カイケイ</t>
    </rPh>
    <rPh sb="27" eb="29">
      <t>キジュン</t>
    </rPh>
    <rPh sb="29" eb="31">
      <t>ショウレイ</t>
    </rPh>
    <rPh sb="31" eb="32">
      <t>ダイ</t>
    </rPh>
    <rPh sb="32" eb="33">
      <t>１</t>
    </rPh>
    <rPh sb="34" eb="35">
      <t>ダイ</t>
    </rPh>
    <rPh sb="35" eb="36">
      <t>４</t>
    </rPh>
    <rPh sb="40" eb="41">
      <t>２</t>
    </rPh>
    <rPh sb="42" eb="43">
      <t>ダイ</t>
    </rPh>
    <rPh sb="43" eb="44">
      <t>４</t>
    </rPh>
    <rPh sb="48" eb="49">
      <t>３</t>
    </rPh>
    <rPh sb="50" eb="51">
      <t>ダイ</t>
    </rPh>
    <rPh sb="51" eb="52">
      <t>４</t>
    </rPh>
    <phoneticPr fontId="4"/>
  </si>
  <si>
    <t>地域包括支援センター</t>
    <rPh sb="0" eb="2">
      <t>チイキ</t>
    </rPh>
    <rPh sb="2" eb="4">
      <t>ホウカツ</t>
    </rPh>
    <rPh sb="4" eb="6">
      <t>シエン</t>
    </rPh>
    <phoneticPr fontId="4"/>
  </si>
  <si>
    <t>地域交流</t>
    <rPh sb="0" eb="2">
      <t>チイキ</t>
    </rPh>
    <rPh sb="2" eb="4">
      <t>コウリュウ</t>
    </rPh>
    <phoneticPr fontId="4"/>
  </si>
  <si>
    <t>生活支援体制整備事業</t>
    <rPh sb="0" eb="2">
      <t>セイカツ</t>
    </rPh>
    <rPh sb="2" eb="4">
      <t>シエン</t>
    </rPh>
    <rPh sb="4" eb="6">
      <t>タイセイ</t>
    </rPh>
    <rPh sb="6" eb="8">
      <t>セイビ</t>
    </rPh>
    <rPh sb="8" eb="10">
      <t>ジギョウ</t>
    </rPh>
    <phoneticPr fontId="4"/>
  </si>
  <si>
    <t>車輛運搬具</t>
    <rPh sb="0" eb="2">
      <t>シャリョウ</t>
    </rPh>
    <rPh sb="2" eb="4">
      <t>ウンパン</t>
    </rPh>
    <rPh sb="4" eb="5">
      <t>グ</t>
    </rPh>
    <phoneticPr fontId="4"/>
  </si>
  <si>
    <t>計算書類に対する注記（公益事業　聖母ホーム　地域包括支援センター）</t>
    <rPh sb="0" eb="2">
      <t>ケイサン</t>
    </rPh>
    <rPh sb="2" eb="4">
      <t>ショルイ</t>
    </rPh>
    <rPh sb="5" eb="6">
      <t>タイ</t>
    </rPh>
    <rPh sb="8" eb="10">
      <t>チュウキ</t>
    </rPh>
    <rPh sb="11" eb="13">
      <t>コウエキ</t>
    </rPh>
    <rPh sb="13" eb="15">
      <t>ジギョウ</t>
    </rPh>
    <rPh sb="16" eb="18">
      <t>セイボ</t>
    </rPh>
    <rPh sb="22" eb="24">
      <t>チイキ</t>
    </rPh>
    <rPh sb="24" eb="26">
      <t>ホウカツ</t>
    </rPh>
    <rPh sb="26" eb="28">
      <t>シエン</t>
    </rPh>
    <phoneticPr fontId="4"/>
  </si>
  <si>
    <t>(１) 公益事業　聖母ホーム　地域包括支援センター拠点計算書類(会計基準省令第一号第四様式、第二号第四様式、第三号第四様式)</t>
    <rPh sb="4" eb="6">
      <t>コウエキ</t>
    </rPh>
    <rPh sb="6" eb="8">
      <t>ジギョウ</t>
    </rPh>
    <rPh sb="9" eb="11">
      <t>セイボ</t>
    </rPh>
    <rPh sb="15" eb="17">
      <t>チイキ</t>
    </rPh>
    <rPh sb="17" eb="19">
      <t>ホウカツ</t>
    </rPh>
    <rPh sb="19" eb="21">
      <t>シエン</t>
    </rPh>
    <rPh sb="25" eb="27">
      <t>キョテン</t>
    </rPh>
    <rPh sb="27" eb="29">
      <t>ケイサン</t>
    </rPh>
    <rPh sb="29" eb="31">
      <t>ショルイ</t>
    </rPh>
    <rPh sb="32" eb="34">
      <t>カイケイ</t>
    </rPh>
    <rPh sb="34" eb="36">
      <t>キジュン</t>
    </rPh>
    <rPh sb="36" eb="38">
      <t>ショウレイ</t>
    </rPh>
    <rPh sb="39" eb="40">
      <t>１</t>
    </rPh>
    <rPh sb="41" eb="42">
      <t>ダイ</t>
    </rPh>
    <rPh sb="42" eb="43">
      <t>４</t>
    </rPh>
    <rPh sb="47" eb="48">
      <t>２</t>
    </rPh>
    <rPh sb="49" eb="50">
      <t>ダイ</t>
    </rPh>
    <rPh sb="50" eb="51">
      <t>４</t>
    </rPh>
    <rPh sb="55" eb="56">
      <t>３</t>
    </rPh>
    <rPh sb="57" eb="58">
      <t>ダイ</t>
    </rPh>
    <rPh sb="58" eb="59">
      <t>４</t>
    </rPh>
    <phoneticPr fontId="4"/>
  </si>
  <si>
    <t>・喫煙コーナーエアクリーナーを廃棄し、国庫補助金等特別積立金184円を取り崩した。</t>
    <rPh sb="1" eb="3">
      <t>キツエン</t>
    </rPh>
    <rPh sb="15" eb="17">
      <t>ハイキ</t>
    </rPh>
    <phoneticPr fontId="4"/>
  </si>
  <si>
    <t>ソフトウェア</t>
    <phoneticPr fontId="4"/>
  </si>
  <si>
    <r>
      <t>計算書類に対する注記（公益事業　深谷俣野地域ケアプラザ</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フカヤ</t>
    </rPh>
    <rPh sb="18" eb="20">
      <t>マタノ</t>
    </rPh>
    <rPh sb="20" eb="22">
      <t>チイキ</t>
    </rPh>
    <phoneticPr fontId="4"/>
  </si>
  <si>
    <r>
      <t xml:space="preserve">(１) </t>
    </r>
    <r>
      <rPr>
        <sz val="10.5"/>
        <color indexed="10"/>
        <rFont val="ＭＳ 明朝"/>
        <family val="1"/>
        <charset val="128"/>
      </rPr>
      <t>公益事業　深谷俣野地域ケアプラザ</t>
    </r>
    <r>
      <rPr>
        <sz val="10.5"/>
        <color indexed="8"/>
        <rFont val="ＭＳ 明朝"/>
        <family val="1"/>
        <charset val="128"/>
      </rPr>
      <t>拠点計算書類</t>
    </r>
    <r>
      <rPr>
        <sz val="9"/>
        <color indexed="8"/>
        <rFont val="ＭＳ 明朝"/>
        <family val="1"/>
        <charset val="128"/>
      </rPr>
      <t>(会計基準省令第一号第四様式、第二号第四様式、第三号第四様式)</t>
    </r>
    <rPh sb="4" eb="6">
      <t>コウエキ</t>
    </rPh>
    <rPh sb="6" eb="8">
      <t>ジギョウ</t>
    </rPh>
    <rPh sb="9" eb="11">
      <t>フカヤ</t>
    </rPh>
    <rPh sb="11" eb="13">
      <t>マタノ</t>
    </rPh>
    <rPh sb="13" eb="15">
      <t>チイキ</t>
    </rPh>
    <rPh sb="20" eb="22">
      <t>キョテン</t>
    </rPh>
    <rPh sb="22" eb="24">
      <t>ケイサン</t>
    </rPh>
    <rPh sb="24" eb="26">
      <t>ショルイ</t>
    </rPh>
    <rPh sb="27" eb="29">
      <t>カイケイ</t>
    </rPh>
    <rPh sb="29" eb="31">
      <t>キジュン</t>
    </rPh>
    <rPh sb="31" eb="33">
      <t>ショウレイ</t>
    </rPh>
    <rPh sb="33" eb="34">
      <t>ダイ</t>
    </rPh>
    <rPh sb="34" eb="35">
      <t>１</t>
    </rPh>
    <rPh sb="36" eb="37">
      <t>ダイ</t>
    </rPh>
    <rPh sb="37" eb="38">
      <t>４</t>
    </rPh>
    <rPh sb="42" eb="43">
      <t>２</t>
    </rPh>
    <rPh sb="44" eb="45">
      <t>ダイ</t>
    </rPh>
    <rPh sb="45" eb="46">
      <t>４</t>
    </rPh>
    <rPh sb="50" eb="51">
      <t>３</t>
    </rPh>
    <rPh sb="52" eb="53">
      <t>ダイ</t>
    </rPh>
    <rPh sb="53" eb="54">
      <t>４</t>
    </rPh>
    <phoneticPr fontId="4"/>
  </si>
  <si>
    <t>計算書類に対する注記（収益事業　本部）</t>
    <rPh sb="0" eb="2">
      <t>ケイサン</t>
    </rPh>
    <rPh sb="2" eb="4">
      <t>ショルイ</t>
    </rPh>
    <rPh sb="5" eb="6">
      <t>タイ</t>
    </rPh>
    <rPh sb="8" eb="10">
      <t>チュウキ</t>
    </rPh>
    <rPh sb="11" eb="13">
      <t>シュウエキ</t>
    </rPh>
    <rPh sb="13" eb="15">
      <t>ジギョウ</t>
    </rPh>
    <rPh sb="16" eb="18">
      <t>ホンブ</t>
    </rPh>
    <phoneticPr fontId="4"/>
  </si>
  <si>
    <t>リース資産………</t>
    <phoneticPr fontId="4"/>
  </si>
  <si>
    <t>（５）税効果会計の適用</t>
    <rPh sb="3" eb="4">
      <t>ゼイ</t>
    </rPh>
    <rPh sb="4" eb="6">
      <t>コウカ</t>
    </rPh>
    <rPh sb="6" eb="8">
      <t>カイケイ</t>
    </rPh>
    <rPh sb="9" eb="11">
      <t>テキヨウ</t>
    </rPh>
    <phoneticPr fontId="4"/>
  </si>
  <si>
    <t>　　税引前当期活動増減差額と法人税等の金額を合理的に期間対応させ、より適正な当期活動増減差額</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</si>
  <si>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を計上することを目的として税効果会計を適用している。</t>
    <rPh sb="3" eb="5">
      <t>ケイジョウ</t>
    </rPh>
    <rPh sb="10" eb="12">
      <t>モクテキ</t>
    </rPh>
    <rPh sb="15" eb="16">
      <t>ゼイ</t>
    </rPh>
    <rPh sb="16" eb="18">
      <t>コウカ</t>
    </rPh>
    <rPh sb="18" eb="20">
      <t>カイケイ</t>
    </rPh>
    <rPh sb="21" eb="23">
      <t>テキヨウ</t>
    </rPh>
    <phoneticPr fontId="4"/>
  </si>
  <si>
    <t>(１) 収益事業本部拠点計算書類(会計基準省令第一号第四様式、第二号第四様式、第三号第四様式)</t>
    <rPh sb="8" eb="10">
      <t>ホンブ</t>
    </rPh>
    <rPh sb="12" eb="14">
      <t>ケイサン</t>
    </rPh>
    <rPh sb="14" eb="16">
      <t>ショルイ</t>
    </rPh>
    <rPh sb="17" eb="19">
      <t>カイケイ</t>
    </rPh>
    <rPh sb="19" eb="21">
      <t>キジュン</t>
    </rPh>
    <rPh sb="21" eb="23">
      <t>ショウレイ</t>
    </rPh>
    <rPh sb="24" eb="25">
      <t>１</t>
    </rPh>
    <rPh sb="26" eb="27">
      <t>ダイ</t>
    </rPh>
    <rPh sb="27" eb="28">
      <t>４</t>
    </rPh>
    <rPh sb="32" eb="33">
      <t>２</t>
    </rPh>
    <rPh sb="34" eb="35">
      <t>ダイ</t>
    </rPh>
    <rPh sb="35" eb="36">
      <t>４</t>
    </rPh>
    <rPh sb="40" eb="41">
      <t>３</t>
    </rPh>
    <rPh sb="42" eb="43">
      <t>ダイ</t>
    </rPh>
    <rPh sb="43" eb="44">
      <t>４</t>
    </rPh>
    <phoneticPr fontId="4"/>
  </si>
  <si>
    <t>（１）　税効果会計関係</t>
    <rPh sb="4" eb="5">
      <t>ゼイ</t>
    </rPh>
    <rPh sb="5" eb="7">
      <t>コウカ</t>
    </rPh>
    <rPh sb="7" eb="9">
      <t>カイケイ</t>
    </rPh>
    <rPh sb="9" eb="11">
      <t>カンケイ</t>
    </rPh>
    <phoneticPr fontId="4"/>
  </si>
  <si>
    <t>事業活動計算書　その他の特別損失の内訳</t>
    <rPh sb="0" eb="2">
      <t>ジギョウ</t>
    </rPh>
    <rPh sb="2" eb="4">
      <t>カツドウ</t>
    </rPh>
    <rPh sb="4" eb="7">
      <t>ケイサンショ</t>
    </rPh>
    <rPh sb="10" eb="11">
      <t>タ</t>
    </rPh>
    <rPh sb="12" eb="14">
      <t>トクベツ</t>
    </rPh>
    <rPh sb="14" eb="16">
      <t>ソンシツ</t>
    </rPh>
    <rPh sb="17" eb="19">
      <t>ウチワケ</t>
    </rPh>
    <phoneticPr fontId="4"/>
  </si>
  <si>
    <t>退職給付会計</t>
    <rPh sb="0" eb="2">
      <t>タイショク</t>
    </rPh>
    <rPh sb="2" eb="4">
      <t>キュウフ</t>
    </rPh>
    <rPh sb="4" eb="6">
      <t>カイケイ</t>
    </rPh>
    <phoneticPr fontId="4"/>
  </si>
  <si>
    <t>資金収支計算書に反映されない重要な非資金取引</t>
    <rPh sb="0" eb="2">
      <t>シキン</t>
    </rPh>
    <rPh sb="2" eb="4">
      <t>シュウシ</t>
    </rPh>
    <rPh sb="4" eb="7">
      <t>ケイサンショ</t>
    </rPh>
    <rPh sb="8" eb="10">
      <t>ハンエイ</t>
    </rPh>
    <rPh sb="14" eb="16">
      <t>ジュウヨウ</t>
    </rPh>
    <rPh sb="17" eb="18">
      <t>ヒ</t>
    </rPh>
    <rPh sb="18" eb="20">
      <t>シキン</t>
    </rPh>
    <rPh sb="20" eb="22">
      <t>トリヒキ</t>
    </rPh>
    <phoneticPr fontId="4"/>
  </si>
  <si>
    <t>なお、一部の「確定給付企業年金」に加入していない者については、</t>
  </si>
  <si>
    <t>期首時点で退職金要支給額を計上する方法により引当金を計上していた。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</si>
</sst>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quot;-&quot;"/>
    <numFmt numFmtId="178" formatCode="0_);\(0\)"/>
    <numFmt numFmtId="179" formatCode="0.0_ "/>
    <numFmt numFmtId="180" formatCode="#,##0&quot; 円&quot;;\△#,##0&quot; 円&quot;"/>
  </numFmts>
  <fonts count="59">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9"/>
      <color indexed="81"/>
      <name val="ＭＳ Ｐゴシック"/>
      <family val="3"/>
      <charset val="128"/>
    </font>
    <font>
      <b/>
      <sz val="9"/>
      <color indexed="81"/>
      <name val="ＭＳ Ｐゴシック"/>
      <family val="3"/>
      <charset val="128"/>
    </font>
    <font>
      <sz val="10.5"/>
      <name val="ＭＳ 明朝"/>
      <family val="1"/>
      <charset val="128"/>
    </font>
    <font>
      <sz val="14"/>
      <name val="HG丸ｺﾞｼｯｸM-PRO"/>
      <family val="3"/>
      <charset val="128"/>
    </font>
    <font>
      <sz val="12"/>
      <name val="ＭＳ ゴシック"/>
      <family val="3"/>
      <charset val="128"/>
    </font>
    <font>
      <sz val="10.5"/>
      <name val="ＭＳ Ｐ明朝"/>
      <family val="1"/>
      <charset val="128"/>
    </font>
    <font>
      <sz val="10.5"/>
      <color indexed="8"/>
      <name val="ＭＳ 明朝"/>
      <family val="1"/>
      <charset val="128"/>
    </font>
    <font>
      <sz val="10"/>
      <name val="ＭＳ 明朝"/>
      <family val="1"/>
      <charset val="128"/>
    </font>
    <font>
      <sz val="14"/>
      <color indexed="8"/>
      <name val="HG丸ｺﾞｼｯｸM-PRO"/>
      <family val="3"/>
      <charset val="128"/>
    </font>
    <font>
      <sz val="12"/>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sz val="10.5"/>
      <name val="ＭＳ ゴシック"/>
      <family val="3"/>
      <charset val="128"/>
    </font>
    <font>
      <sz val="11"/>
      <name val="ＭＳ Ｐ明朝"/>
      <family val="1"/>
      <charset val="128"/>
    </font>
    <font>
      <sz val="12"/>
      <name val="ＭＳ Ｐ明朝"/>
      <family val="1"/>
      <charset val="128"/>
    </font>
    <font>
      <sz val="14"/>
      <name val="ＭＳ Ｐ明朝"/>
      <family val="1"/>
      <charset val="128"/>
    </font>
    <font>
      <sz val="9.5"/>
      <name val="ＭＳ 明朝"/>
      <family val="1"/>
      <charset val="128"/>
    </font>
    <font>
      <sz val="9.5"/>
      <name val="ＭＳ Ｐ明朝"/>
      <family val="1"/>
      <charset val="128"/>
    </font>
    <font>
      <sz val="8.5"/>
      <name val="ＭＳ 明朝"/>
      <family val="1"/>
      <charset val="128"/>
    </font>
    <font>
      <sz val="10.5"/>
      <name val="ＭＳ Ｐゴシック"/>
      <family val="3"/>
      <charset val="128"/>
    </font>
    <font>
      <sz val="9"/>
      <name val="ＭＳ 明朝"/>
      <family val="1"/>
      <charset val="128"/>
    </font>
    <font>
      <strike/>
      <sz val="12"/>
      <name val="ＭＳ ゴシック"/>
      <family val="3"/>
      <charset val="128"/>
    </font>
    <font>
      <strike/>
      <sz val="10.5"/>
      <name val="ＭＳ 明朝"/>
      <family val="1"/>
      <charset val="128"/>
    </font>
    <font>
      <sz val="10.5"/>
      <color indexed="10"/>
      <name val="ＭＳ 明朝"/>
      <family val="1"/>
      <charset val="128"/>
    </font>
    <font>
      <sz val="14"/>
      <color indexed="10"/>
      <name val="HG丸ｺﾞｼｯｸM-PRO"/>
      <family val="3"/>
      <charset val="128"/>
    </font>
    <font>
      <sz val="9"/>
      <color indexed="8"/>
      <name val="ＭＳ 明朝"/>
      <family val="1"/>
      <charset val="128"/>
    </font>
    <font>
      <sz val="11"/>
      <color theme="1"/>
      <name val="ＭＳ Ｐゴシック"/>
      <family val="3"/>
      <charset val="128"/>
      <scheme val="minor"/>
    </font>
    <font>
      <sz val="11"/>
      <color theme="1"/>
      <name val="ＭＳ Ｐゴシック"/>
      <family val="3"/>
      <charset val="128"/>
    </font>
    <font>
      <sz val="10"/>
      <color theme="1"/>
      <name val="Arial"/>
      <family val="2"/>
    </font>
    <font>
      <sz val="10.5"/>
      <color theme="1"/>
      <name val="ＭＳ 明朝"/>
      <family val="1"/>
      <charset val="128"/>
    </font>
    <font>
      <sz val="10.5"/>
      <color theme="1"/>
      <name val="ＭＳ Ｐ明朝"/>
      <family val="1"/>
      <charset val="128"/>
    </font>
    <font>
      <sz val="10.5"/>
      <color theme="1"/>
      <name val="ＭＳ ゴシック"/>
      <family val="3"/>
      <charset val="128"/>
    </font>
    <font>
      <sz val="10.5"/>
      <color rgb="FFFF0000"/>
      <name val="ＭＳ 明朝"/>
      <family val="1"/>
      <charset val="128"/>
    </font>
    <font>
      <sz val="12"/>
      <color theme="1"/>
      <name val="ＭＳ ゴシック"/>
      <family val="3"/>
      <charset val="128"/>
    </font>
    <font>
      <sz val="11"/>
      <color rgb="FFFF0000"/>
      <name val="ＭＳ Ｐゴシック"/>
      <family val="3"/>
      <charset val="128"/>
    </font>
    <font>
      <sz val="10.5"/>
      <color rgb="FFFF0000"/>
      <name val="ＭＳ Ｐ明朝"/>
      <family val="1"/>
      <charset val="128"/>
    </font>
    <font>
      <sz val="11"/>
      <name val="ＭＳ Ｐゴシック"/>
      <family val="3"/>
      <charset val="128"/>
      <scheme val="minor"/>
    </font>
    <font>
      <b/>
      <sz val="10.5"/>
      <color theme="1"/>
      <name val="ＭＳ 明朝"/>
      <family val="1"/>
      <charset val="128"/>
    </font>
    <font>
      <sz val="11"/>
      <color rgb="FFFF0000"/>
      <name val="ＭＳ 明朝"/>
      <family val="1"/>
      <charset val="128"/>
    </font>
    <font>
      <sz val="14"/>
      <color theme="1"/>
      <name val="HG丸ｺﾞｼｯｸM-PRO"/>
      <family val="3"/>
      <charset val="128"/>
    </font>
    <font>
      <sz val="10.5"/>
      <color rgb="FF0070C0"/>
      <name val="ＭＳ 明朝"/>
      <family val="1"/>
      <charset val="128"/>
    </font>
    <font>
      <sz val="10.5"/>
      <color rgb="FFFF0000"/>
      <name val="ＭＳ Ｐゴシック"/>
      <family val="3"/>
      <charset val="128"/>
    </font>
    <font>
      <sz val="11"/>
      <color rgb="FF0070C0"/>
      <name val="ＭＳ Ｐゴシック"/>
      <family val="3"/>
      <charset val="128"/>
    </font>
    <font>
      <sz val="8.5"/>
      <color rgb="FF0070C0"/>
      <name val="ＭＳ 明朝"/>
      <family val="1"/>
      <charset val="128"/>
    </font>
    <font>
      <sz val="8"/>
      <name val="ＭＳ 明朝"/>
      <family val="1"/>
      <charset val="128"/>
    </font>
    <font>
      <sz val="7"/>
      <name val="ＭＳ 明朝"/>
      <family val="1"/>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double">
        <color indexed="64"/>
      </bottom>
      <diagonal/>
    </border>
    <border>
      <left/>
      <right/>
      <top/>
      <bottom style="thin">
        <color indexed="64"/>
      </bottom>
      <diagonal/>
    </border>
  </borders>
  <cellStyleXfs count="13">
    <xf numFmtId="0" fontId="0" fillId="0" borderId="0"/>
    <xf numFmtId="177"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4" fontId="6" fillId="0" borderId="0">
      <alignment horizontal="right"/>
    </xf>
    <xf numFmtId="4" fontId="8" fillId="0" borderId="0">
      <alignment horizontal="right"/>
    </xf>
    <xf numFmtId="0" fontId="9" fillId="0" borderId="0">
      <alignment horizontal="left"/>
    </xf>
    <xf numFmtId="0" fontId="10" fillId="0" borderId="0">
      <alignment horizontal="center"/>
    </xf>
    <xf numFmtId="38" fontId="1" fillId="0" borderId="0" applyFont="0" applyFill="0" applyBorder="0" applyAlignment="0" applyProtection="0"/>
    <xf numFmtId="0" fontId="39" fillId="0" borderId="0">
      <alignment vertical="center"/>
    </xf>
    <xf numFmtId="0" fontId="1" fillId="0" borderId="0"/>
    <xf numFmtId="0" fontId="40" fillId="0" borderId="0">
      <alignment vertical="center"/>
    </xf>
  </cellStyleXfs>
  <cellXfs count="375">
    <xf numFmtId="0" fontId="0" fillId="0" borderId="0" xfId="0"/>
    <xf numFmtId="0" fontId="13" fillId="0" borderId="0" xfId="0" applyFont="1" applyAlignment="1">
      <alignment shrinkToFit="1"/>
    </xf>
    <xf numFmtId="0" fontId="13" fillId="0" borderId="0" xfId="0" applyFont="1"/>
    <xf numFmtId="0" fontId="13" fillId="0" borderId="0" xfId="0" applyFont="1" applyAlignment="1">
      <alignment horizontal="left" vertical="top"/>
    </xf>
    <xf numFmtId="0" fontId="13" fillId="0" borderId="0" xfId="0" applyFont="1" applyFill="1" applyAlignment="1">
      <alignment horizontal="right"/>
    </xf>
    <xf numFmtId="0" fontId="13" fillId="0" borderId="0" xfId="0" applyFont="1" applyFill="1"/>
    <xf numFmtId="0" fontId="13" fillId="0" borderId="0" xfId="0" applyFont="1" applyAlignment="1">
      <alignment horizontal="right"/>
    </xf>
    <xf numFmtId="0" fontId="15" fillId="0" borderId="0" xfId="0" applyFont="1" applyAlignment="1">
      <alignment vertical="center"/>
    </xf>
    <xf numFmtId="0" fontId="16" fillId="0" borderId="0" xfId="0" applyFont="1"/>
    <xf numFmtId="0" fontId="13" fillId="0" borderId="0" xfId="0" applyFont="1" applyAlignment="1"/>
    <xf numFmtId="0" fontId="15" fillId="0" borderId="0" xfId="0" applyFont="1" applyAlignment="1">
      <alignment vertical="top"/>
    </xf>
    <xf numFmtId="0" fontId="13" fillId="0" borderId="0" xfId="0" applyFont="1" applyAlignment="1">
      <alignment vertical="top"/>
    </xf>
    <xf numFmtId="0" fontId="39" fillId="0" borderId="0" xfId="0" applyFont="1"/>
    <xf numFmtId="0" fontId="41" fillId="0" borderId="0" xfId="0" applyFont="1"/>
    <xf numFmtId="0" fontId="18" fillId="0" borderId="0" xfId="0" applyFont="1"/>
    <xf numFmtId="0" fontId="18" fillId="0" borderId="0" xfId="0" applyFont="1" applyAlignment="1">
      <alignment horizontal="left"/>
    </xf>
    <xf numFmtId="0" fontId="42" fillId="0" borderId="0" xfId="0" applyFont="1"/>
    <xf numFmtId="0" fontId="41" fillId="0" borderId="0" xfId="0" applyFont="1" applyAlignment="1">
      <alignment horizontal="left" vertical="top"/>
    </xf>
    <xf numFmtId="0" fontId="43" fillId="0" borderId="0" xfId="0" applyFont="1"/>
    <xf numFmtId="0" fontId="41" fillId="0" borderId="0" xfId="0" applyFont="1" applyAlignment="1">
      <alignment horizontal="right"/>
    </xf>
    <xf numFmtId="0" fontId="39" fillId="0" borderId="0" xfId="0" applyFont="1" applyAlignment="1">
      <alignment horizontal="left" vertical="center"/>
    </xf>
    <xf numFmtId="0" fontId="18" fillId="0" borderId="0" xfId="0" applyFont="1" applyAlignment="1">
      <alignment horizontal="left" vertical="center"/>
    </xf>
    <xf numFmtId="0" fontId="44" fillId="0" borderId="0" xfId="0" applyFont="1"/>
    <xf numFmtId="0" fontId="39" fillId="0" borderId="0" xfId="0" applyFont="1" applyAlignment="1">
      <alignment vertical="center"/>
    </xf>
    <xf numFmtId="0" fontId="44" fillId="0" borderId="0" xfId="0" applyFont="1" applyAlignment="1">
      <alignment vertical="top"/>
    </xf>
    <xf numFmtId="0" fontId="45" fillId="0" borderId="0" xfId="0" applyFont="1" applyAlignment="1">
      <alignment vertical="center"/>
    </xf>
    <xf numFmtId="0" fontId="45" fillId="0" borderId="0" xfId="0" applyFont="1" applyAlignment="1">
      <alignment vertical="top"/>
    </xf>
    <xf numFmtId="0" fontId="45" fillId="0" borderId="0" xfId="0" applyFont="1" applyAlignment="1">
      <alignment horizontal="left" vertical="top" indent="1"/>
    </xf>
    <xf numFmtId="0" fontId="41" fillId="0" borderId="0" xfId="0" applyFont="1" applyAlignment="1">
      <alignment vertical="center"/>
    </xf>
    <xf numFmtId="0" fontId="17" fillId="0" borderId="0" xfId="0" applyFont="1"/>
    <xf numFmtId="0" fontId="17" fillId="0" borderId="0" xfId="0" applyFont="1" applyAlignment="1">
      <alignment horizontal="right"/>
    </xf>
    <xf numFmtId="0" fontId="13" fillId="0" borderId="0" xfId="0" applyFont="1" applyAlignment="1">
      <alignment horizontal="right" wrapText="1"/>
    </xf>
    <xf numFmtId="0" fontId="13" fillId="0" borderId="0" xfId="0" applyFont="1" applyAlignment="1">
      <alignment wrapText="1"/>
    </xf>
    <xf numFmtId="0" fontId="46" fillId="0" borderId="0" xfId="0" applyFont="1"/>
    <xf numFmtId="0" fontId="13" fillId="0" borderId="0" xfId="0" applyFont="1" applyAlignment="1">
      <alignment horizontal="left" indent="2"/>
    </xf>
    <xf numFmtId="0" fontId="13" fillId="0" borderId="0" xfId="0" applyFont="1" applyBorder="1" applyAlignment="1">
      <alignment horizontal="left"/>
    </xf>
    <xf numFmtId="0" fontId="41" fillId="0" borderId="3" xfId="0" applyFont="1" applyBorder="1" applyAlignment="1">
      <alignment horizontal="right"/>
    </xf>
    <xf numFmtId="0" fontId="41" fillId="0" borderId="3" xfId="0" applyFont="1" applyBorder="1"/>
    <xf numFmtId="0" fontId="21" fillId="0" borderId="0" xfId="0" applyFont="1"/>
    <xf numFmtId="0" fontId="41" fillId="0" borderId="0" xfId="0" applyFont="1" applyAlignment="1">
      <alignment vertical="top"/>
    </xf>
    <xf numFmtId="0" fontId="21" fillId="0" borderId="0" xfId="0" applyFont="1" applyAlignment="1">
      <alignment horizontal="right"/>
    </xf>
    <xf numFmtId="0" fontId="0" fillId="0" borderId="0" xfId="0" applyAlignment="1">
      <alignment horizontal="right"/>
    </xf>
    <xf numFmtId="0" fontId="15" fillId="0" borderId="0" xfId="0" applyFont="1"/>
    <xf numFmtId="0" fontId="45" fillId="0" borderId="0" xfId="0" applyFont="1"/>
    <xf numFmtId="0" fontId="41" fillId="0" borderId="0" xfId="0" applyFont="1" applyAlignment="1">
      <alignment horizontal="center" vertical="center"/>
    </xf>
    <xf numFmtId="0" fontId="24" fillId="0" borderId="0" xfId="0" applyFont="1"/>
    <xf numFmtId="0" fontId="13" fillId="0" borderId="3" xfId="0" applyFont="1" applyBorder="1" applyAlignment="1">
      <alignment horizontal="right"/>
    </xf>
    <xf numFmtId="0" fontId="13" fillId="0" borderId="3" xfId="0" applyFont="1" applyBorder="1"/>
    <xf numFmtId="0" fontId="15" fillId="0" borderId="0" xfId="0" applyFont="1" applyAlignment="1">
      <alignment horizontal="left" vertical="top" indent="1"/>
    </xf>
    <xf numFmtId="0" fontId="0" fillId="0" borderId="0" xfId="0" applyAlignment="1">
      <alignment horizontal="left" vertical="center"/>
    </xf>
    <xf numFmtId="0" fontId="25" fillId="0" borderId="0" xfId="0" applyFont="1"/>
    <xf numFmtId="0" fontId="26" fillId="0" borderId="0" xfId="0" applyFont="1"/>
    <xf numFmtId="0" fontId="16" fillId="0" borderId="0" xfId="0" applyFont="1" applyAlignment="1">
      <alignment horizontal="center" vertical="center"/>
    </xf>
    <xf numFmtId="0" fontId="16" fillId="0" borderId="3" xfId="0" applyFont="1" applyBorder="1"/>
    <xf numFmtId="0" fontId="16" fillId="0" borderId="0" xfId="0" applyFont="1" applyAlignment="1">
      <alignment vertical="top"/>
    </xf>
    <xf numFmtId="0" fontId="26" fillId="0" borderId="0" xfId="0" applyFont="1" applyAlignment="1">
      <alignment vertical="top"/>
    </xf>
    <xf numFmtId="0" fontId="16" fillId="0" borderId="0" xfId="0" applyFont="1" applyAlignment="1">
      <alignment wrapText="1"/>
    </xf>
    <xf numFmtId="0" fontId="16" fillId="0" borderId="0" xfId="0" applyFont="1" applyAlignment="1">
      <alignment vertical="center"/>
    </xf>
    <xf numFmtId="0" fontId="26" fillId="0" borderId="0" xfId="0" applyFont="1" applyAlignment="1">
      <alignment vertical="center"/>
    </xf>
    <xf numFmtId="0" fontId="47" fillId="0" borderId="0" xfId="0" applyFont="1" applyAlignment="1">
      <alignment vertical="top"/>
    </xf>
    <xf numFmtId="0" fontId="26" fillId="0" borderId="0" xfId="0" applyFont="1" applyAlignment="1">
      <alignment horizontal="left" vertical="top" indent="1"/>
    </xf>
    <xf numFmtId="0" fontId="48" fillId="0" borderId="0" xfId="0" applyFont="1" applyAlignment="1">
      <alignment horizontal="right"/>
    </xf>
    <xf numFmtId="0" fontId="13" fillId="0" borderId="0" xfId="0" quotePrefix="1" applyFont="1"/>
    <xf numFmtId="0" fontId="18" fillId="0" borderId="0" xfId="0" applyFont="1" applyAlignment="1">
      <alignment vertical="center"/>
    </xf>
    <xf numFmtId="0" fontId="20" fillId="0" borderId="0" xfId="0" applyFont="1"/>
    <xf numFmtId="0" fontId="39" fillId="2" borderId="0" xfId="0" applyFont="1" applyFill="1"/>
    <xf numFmtId="0" fontId="41" fillId="2" borderId="0" xfId="0" applyFont="1" applyFill="1"/>
    <xf numFmtId="0" fontId="18" fillId="2" borderId="0" xfId="0" applyFont="1" applyFill="1"/>
    <xf numFmtId="0" fontId="18" fillId="2" borderId="0" xfId="0" applyFont="1" applyFill="1" applyAlignment="1">
      <alignment horizontal="right"/>
    </xf>
    <xf numFmtId="0" fontId="45" fillId="2" borderId="0" xfId="0" applyFont="1" applyFill="1"/>
    <xf numFmtId="0" fontId="41" fillId="2" borderId="0" xfId="0" applyFont="1" applyFill="1" applyAlignment="1">
      <alignment horizontal="right"/>
    </xf>
    <xf numFmtId="0" fontId="41" fillId="2" borderId="0" xfId="0" applyFont="1" applyFill="1" applyAlignment="1">
      <alignment horizontal="center" vertical="center"/>
    </xf>
    <xf numFmtId="0" fontId="43" fillId="2" borderId="0" xfId="0" applyFont="1" applyFill="1"/>
    <xf numFmtId="0" fontId="41" fillId="2" borderId="3" xfId="0" applyFont="1" applyFill="1" applyBorder="1" applyAlignment="1">
      <alignment horizontal="right"/>
    </xf>
    <xf numFmtId="0" fontId="41" fillId="2" borderId="3" xfId="0" applyFont="1" applyFill="1" applyBorder="1"/>
    <xf numFmtId="0" fontId="41" fillId="2" borderId="0" xfId="0" applyFont="1" applyFill="1" applyAlignment="1">
      <alignment horizontal="left" vertical="top"/>
    </xf>
    <xf numFmtId="0" fontId="13" fillId="2" borderId="0" xfId="0" applyFont="1" applyFill="1"/>
    <xf numFmtId="0" fontId="13" fillId="2" borderId="0" xfId="0" applyFont="1" applyFill="1" applyAlignment="1">
      <alignment horizontal="left" vertical="top"/>
    </xf>
    <xf numFmtId="0" fontId="13" fillId="2" borderId="0" xfId="0" applyFont="1" applyFill="1" applyAlignment="1">
      <alignment vertical="top"/>
    </xf>
    <xf numFmtId="0" fontId="13" fillId="2" borderId="0" xfId="0" applyFont="1" applyFill="1" applyAlignment="1">
      <alignment shrinkToFit="1"/>
    </xf>
    <xf numFmtId="0" fontId="18" fillId="2" borderId="0" xfId="0" applyFont="1" applyFill="1" applyAlignment="1">
      <alignment vertical="top"/>
    </xf>
    <xf numFmtId="0" fontId="28" fillId="2" borderId="0" xfId="0" applyFont="1" applyFill="1" applyAlignment="1">
      <alignment horizontal="right"/>
    </xf>
    <xf numFmtId="0" fontId="0" fillId="2" borderId="0" xfId="0" applyFill="1"/>
    <xf numFmtId="0" fontId="15" fillId="2" borderId="0" xfId="0" applyFont="1" applyFill="1" applyAlignment="1">
      <alignment vertical="top"/>
    </xf>
    <xf numFmtId="0" fontId="15" fillId="2" borderId="0" xfId="0" applyFont="1" applyFill="1" applyAlignment="1">
      <alignment horizontal="left" vertical="top" indent="1"/>
    </xf>
    <xf numFmtId="0" fontId="15" fillId="2" borderId="0" xfId="0" applyFont="1" applyFill="1"/>
    <xf numFmtId="0" fontId="13" fillId="2" borderId="0" xfId="0" applyFont="1" applyFill="1" applyAlignment="1">
      <alignment horizontal="right"/>
    </xf>
    <xf numFmtId="0" fontId="28" fillId="2" borderId="0" xfId="0" applyFont="1" applyFill="1"/>
    <xf numFmtId="0" fontId="28" fillId="2" borderId="0" xfId="0" applyFont="1" applyFill="1" applyAlignment="1">
      <alignment vertical="center"/>
    </xf>
    <xf numFmtId="0" fontId="28" fillId="2" borderId="0" xfId="0" applyFont="1" applyFill="1" applyAlignment="1">
      <alignment horizontal="left" vertical="center"/>
    </xf>
    <xf numFmtId="0" fontId="42" fillId="2" borderId="0" xfId="0" applyFont="1" applyFill="1"/>
    <xf numFmtId="0" fontId="29" fillId="2" borderId="0" xfId="0" applyFont="1" applyFill="1"/>
    <xf numFmtId="0" fontId="1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horizontal="right"/>
    </xf>
    <xf numFmtId="0" fontId="49" fillId="0" borderId="0" xfId="0" applyFont="1"/>
    <xf numFmtId="0" fontId="13" fillId="0" borderId="0" xfId="0" applyFont="1" applyAlignment="1">
      <alignment horizontal="right" shrinkToFit="1"/>
    </xf>
    <xf numFmtId="0" fontId="0" fillId="0" borderId="0" xfId="0" applyFont="1"/>
    <xf numFmtId="0" fontId="30" fillId="0" borderId="0" xfId="0" applyFont="1"/>
    <xf numFmtId="0" fontId="31" fillId="0" borderId="0" xfId="0" applyFont="1"/>
    <xf numFmtId="0" fontId="0" fillId="0" borderId="0" xfId="0" applyFont="1" applyAlignment="1">
      <alignment vertical="center"/>
    </xf>
    <xf numFmtId="0" fontId="21" fillId="0" borderId="0" xfId="0" applyFont="1" applyAlignment="1"/>
    <xf numFmtId="0" fontId="21" fillId="0" borderId="0" xfId="0" applyFont="1" applyAlignment="1">
      <alignment shrinkToFit="1"/>
    </xf>
    <xf numFmtId="38" fontId="0" fillId="0" borderId="0" xfId="9" applyFont="1"/>
    <xf numFmtId="0" fontId="21" fillId="0" borderId="0" xfId="0" applyFont="1" applyAlignment="1">
      <alignment horizontal="center"/>
    </xf>
    <xf numFmtId="0" fontId="15" fillId="0" borderId="0" xfId="0" applyFont="1" applyAlignment="1">
      <alignment horizontal="right" vertical="top"/>
    </xf>
    <xf numFmtId="0" fontId="0" fillId="0" borderId="0" xfId="0" applyFont="1" applyBorder="1"/>
    <xf numFmtId="0" fontId="13" fillId="0" borderId="0" xfId="0" applyFont="1" applyBorder="1"/>
    <xf numFmtId="0" fontId="13" fillId="0" borderId="0" xfId="0" applyFont="1" applyFill="1" applyBorder="1"/>
    <xf numFmtId="38" fontId="13" fillId="0" borderId="3" xfId="9" applyFont="1" applyBorder="1" applyAlignment="1">
      <alignment horizontal="right"/>
    </xf>
    <xf numFmtId="38" fontId="21" fillId="0" borderId="0" xfId="9" applyFont="1"/>
    <xf numFmtId="0" fontId="21" fillId="0" borderId="0" xfId="0" applyFont="1" applyBorder="1"/>
    <xf numFmtId="38" fontId="21" fillId="0" borderId="0" xfId="9" applyFont="1" applyBorder="1"/>
    <xf numFmtId="0" fontId="32" fillId="0" borderId="0" xfId="0" applyFont="1" applyBorder="1"/>
    <xf numFmtId="0" fontId="13" fillId="0" borderId="0" xfId="0" applyFont="1" applyBorder="1" applyAlignment="1">
      <alignment horizontal="right"/>
    </xf>
    <xf numFmtId="0" fontId="21" fillId="0" borderId="4" xfId="0" applyFont="1" applyBorder="1"/>
    <xf numFmtId="0" fontId="13" fillId="0" borderId="4" xfId="0" applyFont="1" applyBorder="1" applyAlignment="1">
      <alignment horizontal="right"/>
    </xf>
    <xf numFmtId="0" fontId="33" fillId="0" borderId="0" xfId="0" applyFont="1" applyAlignment="1">
      <alignment horizontal="left"/>
    </xf>
    <xf numFmtId="0" fontId="34" fillId="0" borderId="0" xfId="0" applyFont="1" applyAlignment="1">
      <alignment vertical="center"/>
    </xf>
    <xf numFmtId="0" fontId="21" fillId="0" borderId="0" xfId="0" applyFont="1" applyAlignment="1">
      <alignment horizontal="left"/>
    </xf>
    <xf numFmtId="0" fontId="13" fillId="0" borderId="0" xfId="0" applyFont="1" applyFill="1" applyAlignment="1"/>
    <xf numFmtId="0" fontId="18" fillId="0" borderId="0" xfId="0" applyFont="1" applyFill="1" applyAlignment="1"/>
    <xf numFmtId="0" fontId="15" fillId="0" borderId="0" xfId="0" applyFont="1" applyFill="1" applyAlignment="1">
      <alignment horizontal="left"/>
    </xf>
    <xf numFmtId="0" fontId="13" fillId="0" borderId="0" xfId="0" applyFont="1" applyAlignment="1">
      <alignment horizontal="left" indent="1"/>
    </xf>
    <xf numFmtId="0" fontId="50" fillId="0" borderId="0" xfId="0" applyFont="1"/>
    <xf numFmtId="0" fontId="13" fillId="0" borderId="0" xfId="0" applyFont="1" applyFill="1" applyAlignment="1">
      <alignment horizontal="left" indent="1"/>
    </xf>
    <xf numFmtId="0" fontId="18" fillId="0" borderId="0" xfId="0" applyFont="1" applyAlignment="1">
      <alignment horizontal="left" indent="1"/>
    </xf>
    <xf numFmtId="0" fontId="44" fillId="0" borderId="0" xfId="0" applyFont="1" applyAlignment="1">
      <alignment horizontal="right"/>
    </xf>
    <xf numFmtId="38" fontId="38" fillId="0" borderId="10" xfId="9" applyFont="1" applyFill="1" applyBorder="1" applyAlignment="1">
      <alignment vertical="center"/>
    </xf>
    <xf numFmtId="38" fontId="38" fillId="0" borderId="0" xfId="9" applyFont="1" applyFill="1" applyBorder="1" applyAlignment="1">
      <alignment vertical="center"/>
    </xf>
    <xf numFmtId="38" fontId="41" fillId="0" borderId="0" xfId="9" applyFont="1"/>
    <xf numFmtId="0" fontId="41" fillId="0" borderId="4" xfId="0" applyFont="1" applyBorder="1"/>
    <xf numFmtId="38" fontId="41" fillId="0" borderId="4" xfId="9" applyFont="1" applyBorder="1"/>
    <xf numFmtId="0" fontId="39" fillId="0" borderId="0" xfId="10" applyAlignment="1">
      <alignment horizontal="right" vertical="center"/>
    </xf>
    <xf numFmtId="0" fontId="0" fillId="0" borderId="0" xfId="0" applyAlignment="1">
      <alignment horizontal="center" vertical="top"/>
    </xf>
    <xf numFmtId="0" fontId="44" fillId="0" borderId="0" xfId="0" quotePrefix="1" applyFont="1"/>
    <xf numFmtId="0" fontId="0" fillId="0" borderId="0" xfId="0" applyAlignment="1">
      <alignment horizontal="right" vertical="center"/>
    </xf>
    <xf numFmtId="0" fontId="13" fillId="2" borderId="0" xfId="0" applyFont="1" applyFill="1" applyAlignment="1"/>
    <xf numFmtId="38" fontId="39" fillId="0" borderId="0" xfId="9" applyFont="1"/>
    <xf numFmtId="178" fontId="13" fillId="0" borderId="0" xfId="0" applyNumberFormat="1" applyFont="1" applyAlignment="1">
      <alignment horizontal="right"/>
    </xf>
    <xf numFmtId="178" fontId="13" fillId="0" borderId="0" xfId="0" applyNumberFormat="1" applyFont="1"/>
    <xf numFmtId="0" fontId="31" fillId="0" borderId="0" xfId="0" applyFont="1" applyAlignment="1">
      <alignment horizontal="left"/>
    </xf>
    <xf numFmtId="179" fontId="13" fillId="0" borderId="0" xfId="0" applyNumberFormat="1" applyFont="1" applyAlignment="1">
      <alignment horizontal="left" indent="2"/>
    </xf>
    <xf numFmtId="178" fontId="13" fillId="0" borderId="0" xfId="0" applyNumberFormat="1" applyFont="1" applyAlignment="1">
      <alignment horizontal="left"/>
    </xf>
    <xf numFmtId="179" fontId="13" fillId="0" borderId="0" xfId="0" applyNumberFormat="1" applyFont="1" applyAlignment="1">
      <alignment horizontal="left" indent="1"/>
    </xf>
    <xf numFmtId="38" fontId="52" fillId="0" borderId="0" xfId="9" applyFont="1"/>
    <xf numFmtId="0" fontId="52" fillId="0" borderId="0" xfId="0" applyFont="1"/>
    <xf numFmtId="38" fontId="44" fillId="0" borderId="0" xfId="9" applyFont="1"/>
    <xf numFmtId="38" fontId="44" fillId="0" borderId="0" xfId="9" applyFont="1" applyAlignment="1"/>
    <xf numFmtId="0" fontId="53" fillId="0" borderId="0" xfId="0" applyFont="1"/>
    <xf numFmtId="38" fontId="46" fillId="0" borderId="0" xfId="9" applyFont="1"/>
    <xf numFmtId="0" fontId="13" fillId="0" borderId="5" xfId="0" applyFont="1" applyBorder="1" applyAlignment="1">
      <alignment vertical="center"/>
    </xf>
    <xf numFmtId="0" fontId="18" fillId="0" borderId="0" xfId="0" applyFont="1" applyBorder="1"/>
    <xf numFmtId="0" fontId="18" fillId="0" borderId="4" xfId="0" applyFont="1" applyBorder="1"/>
    <xf numFmtId="0" fontId="13" fillId="0" borderId="5" xfId="0" applyFont="1" applyBorder="1" applyAlignment="1">
      <alignment horizontal="center" vertical="center" shrinkToFit="1"/>
    </xf>
    <xf numFmtId="0" fontId="0" fillId="0" borderId="0" xfId="0" applyFont="1" applyAlignment="1">
      <alignment horizontal="right" vertical="center"/>
    </xf>
    <xf numFmtId="180" fontId="13" fillId="0" borderId="0" xfId="0" applyNumberFormat="1" applyFont="1" applyAlignment="1">
      <alignment horizontal="left"/>
    </xf>
    <xf numFmtId="180" fontId="13" fillId="0" borderId="0" xfId="0" applyNumberFormat="1" applyFont="1"/>
    <xf numFmtId="0" fontId="13" fillId="0" borderId="0" xfId="0" applyFont="1" applyAlignment="1">
      <alignment horizontal="left" vertical="center" indent="1"/>
    </xf>
    <xf numFmtId="0" fontId="13" fillId="0" borderId="0" xfId="0" applyFont="1" applyAlignment="1">
      <alignment horizontal="left" vertical="center" indent="2"/>
    </xf>
    <xf numFmtId="0" fontId="21" fillId="0" borderId="0" xfId="0" applyFont="1" applyAlignment="1">
      <alignment horizontal="left" vertical="center" indent="1"/>
    </xf>
    <xf numFmtId="0" fontId="52" fillId="0" borderId="0" xfId="0" applyFont="1" applyAlignment="1">
      <alignment horizontal="left" indent="1"/>
    </xf>
    <xf numFmtId="0" fontId="52" fillId="0" borderId="0" xfId="0" applyFont="1" applyAlignment="1">
      <alignment horizontal="left" vertical="center" indent="1"/>
    </xf>
    <xf numFmtId="0" fontId="54" fillId="0" borderId="0" xfId="0" applyFont="1"/>
    <xf numFmtId="38" fontId="41" fillId="0" borderId="0" xfId="9" applyFont="1" applyAlignment="1"/>
    <xf numFmtId="180" fontId="41" fillId="0" borderId="0" xfId="0" applyNumberFormat="1" applyFont="1" applyAlignment="1">
      <alignment horizontal="left"/>
    </xf>
    <xf numFmtId="0" fontId="52" fillId="0" borderId="0" xfId="0" applyFont="1" applyAlignment="1">
      <alignment horizontal="left"/>
    </xf>
    <xf numFmtId="0" fontId="52" fillId="0" borderId="0" xfId="0" applyFont="1" applyAlignment="1">
      <alignment horizontal="right"/>
    </xf>
    <xf numFmtId="0" fontId="55" fillId="0" borderId="0" xfId="0" applyFont="1"/>
    <xf numFmtId="38" fontId="13" fillId="0" borderId="0" xfId="9" applyFont="1"/>
    <xf numFmtId="0" fontId="13" fillId="0" borderId="4" xfId="0" applyFont="1" applyBorder="1"/>
    <xf numFmtId="38" fontId="13" fillId="0" borderId="4" xfId="9" applyFont="1" applyBorder="1"/>
    <xf numFmtId="38" fontId="52" fillId="0" borderId="11" xfId="0" applyNumberFormat="1" applyFont="1" applyBorder="1"/>
    <xf numFmtId="0" fontId="15" fillId="0" borderId="0" xfId="0" applyFont="1" applyAlignment="1">
      <alignment horizontal="left"/>
    </xf>
    <xf numFmtId="0" fontId="14" fillId="0" borderId="0" xfId="0" applyFont="1" applyAlignment="1">
      <alignment horizontal="center"/>
    </xf>
    <xf numFmtId="0" fontId="21" fillId="0" borderId="0" xfId="0" applyFont="1" applyAlignment="1">
      <alignment horizontal="left" indent="1"/>
    </xf>
    <xf numFmtId="38" fontId="13" fillId="0" borderId="0" xfId="9" applyFont="1" applyFill="1" applyAlignment="1">
      <alignment horizontal="right"/>
    </xf>
    <xf numFmtId="0" fontId="13" fillId="0" borderId="5" xfId="0" applyFont="1" applyBorder="1" applyAlignment="1">
      <alignment horizontal="center" vertical="center"/>
    </xf>
    <xf numFmtId="0" fontId="13" fillId="0" borderId="0" xfId="0" applyFont="1" applyAlignment="1">
      <alignment horizontal="left"/>
    </xf>
    <xf numFmtId="0" fontId="13" fillId="0" borderId="5"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38" fontId="13" fillId="0" borderId="0" xfId="9" applyFont="1" applyBorder="1" applyAlignment="1">
      <alignment horizontal="right" vertical="center"/>
    </xf>
    <xf numFmtId="0" fontId="16" fillId="0" borderId="3" xfId="0" applyFont="1" applyBorder="1" applyAlignment="1">
      <alignment horizontal="right"/>
    </xf>
    <xf numFmtId="0" fontId="16" fillId="0" borderId="0" xfId="0" applyFont="1" applyAlignment="1">
      <alignment horizontal="right"/>
    </xf>
    <xf numFmtId="0" fontId="16" fillId="0" borderId="0" xfId="0" applyFont="1" applyAlignment="1">
      <alignment horizontal="left"/>
    </xf>
    <xf numFmtId="0" fontId="27" fillId="0" borderId="0" xfId="0" applyFont="1" applyAlignment="1">
      <alignment horizont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0" borderId="0" xfId="0" applyFont="1" applyAlignment="1">
      <alignment horizontal="left"/>
    </xf>
    <xf numFmtId="0" fontId="51" fillId="0" borderId="0" xfId="0" applyFont="1" applyAlignment="1">
      <alignment horizontal="center"/>
    </xf>
    <xf numFmtId="0" fontId="44" fillId="0" borderId="0" xfId="0" applyFont="1" applyAlignment="1">
      <alignment horizontal="left"/>
    </xf>
    <xf numFmtId="0" fontId="14" fillId="2" borderId="0" xfId="0" applyFont="1" applyFill="1" applyAlignment="1">
      <alignment horizontal="center"/>
    </xf>
    <xf numFmtId="0" fontId="13" fillId="2" borderId="0" xfId="0" applyFont="1" applyFill="1" applyAlignment="1">
      <alignment horizontal="left"/>
    </xf>
    <xf numFmtId="0" fontId="18" fillId="2" borderId="0" xfId="0" applyFont="1" applyFill="1" applyAlignment="1">
      <alignment horizontal="left"/>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14" fillId="0" borderId="0" xfId="0" applyFont="1" applyAlignment="1">
      <alignment horizontal="center"/>
    </xf>
    <xf numFmtId="38" fontId="13" fillId="0" borderId="0" xfId="9" applyFont="1" applyAlignment="1"/>
    <xf numFmtId="0" fontId="13" fillId="0" borderId="0" xfId="0" applyFont="1" applyAlignment="1">
      <alignment horizontal="left"/>
    </xf>
    <xf numFmtId="0" fontId="13" fillId="0" borderId="0" xfId="0" applyFont="1" applyAlignment="1">
      <alignment vertical="center"/>
    </xf>
    <xf numFmtId="0" fontId="13" fillId="0" borderId="0" xfId="0" applyFont="1" applyAlignment="1">
      <alignment horizontal="center" vertical="center"/>
    </xf>
    <xf numFmtId="0" fontId="0" fillId="0" borderId="0" xfId="0" applyFont="1" applyAlignment="1">
      <alignment horizontal="right"/>
    </xf>
    <xf numFmtId="0" fontId="0" fillId="0" borderId="0" xfId="0" applyFont="1" applyAlignment="1">
      <alignment horizontal="left" vertical="center"/>
    </xf>
    <xf numFmtId="38" fontId="16" fillId="0" borderId="0" xfId="9" applyFont="1"/>
    <xf numFmtId="38" fontId="13" fillId="0" borderId="0" xfId="9" applyFont="1" applyAlignment="1">
      <alignment horizontal="center"/>
    </xf>
    <xf numFmtId="38" fontId="56" fillId="0" borderId="0" xfId="9" applyFont="1"/>
    <xf numFmtId="38" fontId="57" fillId="0" borderId="0" xfId="9" applyFont="1"/>
    <xf numFmtId="38" fontId="13" fillId="0" borderId="0" xfId="9" applyFont="1" applyAlignment="1">
      <alignment horizontal="right"/>
    </xf>
    <xf numFmtId="38" fontId="56" fillId="0" borderId="0" xfId="9" applyFont="1" applyAlignment="1">
      <alignment horizontal="right"/>
    </xf>
    <xf numFmtId="38" fontId="58" fillId="0" borderId="0" xfId="9" applyFont="1"/>
    <xf numFmtId="0" fontId="13" fillId="0" borderId="11" xfId="0" applyFont="1" applyBorder="1"/>
    <xf numFmtId="0" fontId="52" fillId="0" borderId="0" xfId="0" applyFont="1" applyAlignment="1">
      <alignment horizontal="left" vertical="center"/>
    </xf>
    <xf numFmtId="38" fontId="13" fillId="0" borderId="0" xfId="0" applyNumberFormat="1" applyFont="1" applyBorder="1" applyAlignment="1">
      <alignment horizontal="right"/>
    </xf>
    <xf numFmtId="180" fontId="13" fillId="0" borderId="11" xfId="0" applyNumberFormat="1" applyFont="1" applyBorder="1" applyAlignment="1"/>
    <xf numFmtId="180" fontId="31" fillId="0" borderId="11" xfId="0" applyNumberFormat="1" applyFont="1" applyBorder="1" applyAlignment="1"/>
    <xf numFmtId="180" fontId="13" fillId="0" borderId="0" xfId="9" applyNumberFormat="1" applyFont="1" applyAlignment="1">
      <alignment horizontal="right"/>
    </xf>
    <xf numFmtId="180" fontId="13" fillId="0" borderId="0" xfId="0" applyNumberFormat="1" applyFont="1" applyAlignment="1">
      <alignment horizontal="right"/>
    </xf>
    <xf numFmtId="180" fontId="31" fillId="0" borderId="0" xfId="0" applyNumberFormat="1" applyFont="1" applyAlignment="1">
      <alignment horizontal="right"/>
    </xf>
    <xf numFmtId="180" fontId="13" fillId="0" borderId="12" xfId="0" applyNumberFormat="1" applyFont="1" applyBorder="1" applyAlignment="1">
      <alignment horizontal="right"/>
    </xf>
    <xf numFmtId="180" fontId="13" fillId="0" borderId="11" xfId="0" applyNumberFormat="1" applyFont="1" applyBorder="1" applyAlignment="1">
      <alignment horizontal="right"/>
    </xf>
    <xf numFmtId="180" fontId="31" fillId="0" borderId="11" xfId="0" applyNumberFormat="1" applyFont="1" applyBorder="1" applyAlignment="1">
      <alignment horizontal="right"/>
    </xf>
    <xf numFmtId="38" fontId="13" fillId="0" borderId="5" xfId="9" applyFont="1" applyBorder="1" applyAlignment="1">
      <alignment horizontal="right" vertical="center"/>
    </xf>
    <xf numFmtId="0" fontId="15" fillId="0" borderId="0" xfId="0" applyFont="1" applyAlignment="1">
      <alignment horizontal="left"/>
    </xf>
    <xf numFmtId="0" fontId="13" fillId="0" borderId="5" xfId="0" applyFont="1" applyBorder="1" applyAlignment="1">
      <alignment horizontal="center" vertical="center"/>
    </xf>
    <xf numFmtId="38" fontId="13" fillId="0" borderId="5" xfId="9" applyFont="1" applyFill="1" applyBorder="1" applyAlignment="1">
      <alignment horizontal="righ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38" fontId="13" fillId="0" borderId="5" xfId="0" applyNumberFormat="1"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38" fontId="13" fillId="2" borderId="5" xfId="9" applyFont="1" applyFill="1" applyBorder="1" applyAlignment="1">
      <alignment horizontal="right" vertical="center"/>
    </xf>
    <xf numFmtId="38" fontId="13" fillId="0" borderId="0" xfId="9" applyFont="1" applyAlignment="1"/>
    <xf numFmtId="38" fontId="13" fillId="0" borderId="0" xfId="9" applyFont="1" applyFill="1" applyAlignment="1">
      <alignment horizontal="right"/>
    </xf>
    <xf numFmtId="38" fontId="13" fillId="0" borderId="4" xfId="9" applyFont="1" applyFill="1" applyBorder="1" applyAlignment="1">
      <alignment horizontal="right"/>
    </xf>
    <xf numFmtId="38" fontId="13" fillId="0" borderId="6" xfId="9" applyFont="1" applyFill="1" applyBorder="1" applyAlignment="1">
      <alignment horizontal="right" vertical="center" wrapText="1"/>
    </xf>
    <xf numFmtId="38" fontId="13" fillId="0" borderId="7" xfId="9" applyFont="1" applyFill="1" applyBorder="1" applyAlignment="1">
      <alignment horizontal="right" vertical="center"/>
    </xf>
    <xf numFmtId="0" fontId="0"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left" indent="1"/>
    </xf>
    <xf numFmtId="180" fontId="41" fillId="0" borderId="0" xfId="9" applyNumberFormat="1" applyFont="1" applyAlignment="1">
      <alignment horizontal="right"/>
    </xf>
    <xf numFmtId="180" fontId="41" fillId="0" borderId="11" xfId="9" applyNumberFormat="1" applyFont="1" applyBorder="1" applyAlignment="1">
      <alignment horizontal="right"/>
    </xf>
    <xf numFmtId="176" fontId="13" fillId="0" borderId="12" xfId="9" applyNumberFormat="1" applyFont="1" applyFill="1" applyBorder="1" applyAlignment="1"/>
    <xf numFmtId="176" fontId="13" fillId="0" borderId="12" xfId="9" applyNumberFormat="1" applyFont="1" applyBorder="1" applyAlignment="1"/>
    <xf numFmtId="176" fontId="13" fillId="0" borderId="11" xfId="9" applyNumberFormat="1" applyFont="1" applyBorder="1" applyAlignment="1"/>
    <xf numFmtId="176" fontId="13" fillId="0" borderId="0" xfId="9" applyNumberFormat="1" applyFont="1" applyAlignment="1"/>
    <xf numFmtId="176" fontId="13" fillId="0" borderId="0" xfId="9" applyNumberFormat="1" applyFont="1" applyBorder="1" applyAlignment="1"/>
    <xf numFmtId="0" fontId="13" fillId="0" borderId="0" xfId="0" applyFont="1" applyAlignment="1">
      <alignment horizont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left"/>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5" xfId="0" applyFont="1" applyBorder="1" applyAlignment="1">
      <alignment horizontal="left" vertical="center"/>
    </xf>
    <xf numFmtId="38" fontId="13" fillId="0" borderId="3" xfId="9" applyFont="1" applyFill="1" applyBorder="1" applyAlignment="1">
      <alignment horizontal="right"/>
    </xf>
    <xf numFmtId="0" fontId="13" fillId="0" borderId="4" xfId="0" applyFont="1" applyBorder="1" applyAlignment="1">
      <alignment shrinkToFit="1"/>
    </xf>
    <xf numFmtId="0" fontId="13" fillId="0" borderId="0" xfId="0" applyFont="1" applyAlignment="1">
      <alignment horizontal="left" vertical="center"/>
    </xf>
    <xf numFmtId="38" fontId="13" fillId="0" borderId="0"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horizontal="left" vertical="center" wrapText="1"/>
    </xf>
    <xf numFmtId="0" fontId="13" fillId="0" borderId="0" xfId="0" applyFont="1" applyAlignment="1">
      <alignment horizontal="left" wrapText="1"/>
    </xf>
    <xf numFmtId="0" fontId="27" fillId="0" borderId="0" xfId="0" applyFont="1" applyAlignment="1">
      <alignment horizontal="center"/>
    </xf>
    <xf numFmtId="0" fontId="16" fillId="0" borderId="0" xfId="0" applyFont="1" applyAlignment="1">
      <alignment horizontal="left"/>
    </xf>
    <xf numFmtId="0" fontId="16" fillId="0" borderId="5" xfId="0" applyFont="1" applyBorder="1" applyAlignment="1">
      <alignment horizontal="center" vertical="center"/>
    </xf>
    <xf numFmtId="0" fontId="16" fillId="0" borderId="5" xfId="0" applyFont="1" applyBorder="1" applyAlignment="1">
      <alignment horizontal="left" vertical="center"/>
    </xf>
    <xf numFmtId="38" fontId="16" fillId="0" borderId="6" xfId="9" applyFont="1" applyBorder="1" applyAlignment="1">
      <alignment horizontal="right" vertical="center"/>
    </xf>
    <xf numFmtId="38" fontId="16" fillId="0" borderId="7" xfId="9" applyFont="1" applyBorder="1" applyAlignment="1">
      <alignment horizontal="right" vertical="center"/>
    </xf>
    <xf numFmtId="38" fontId="16" fillId="0" borderId="5" xfId="9" applyFont="1" applyBorder="1" applyAlignment="1">
      <alignment horizontal="right" vertical="center"/>
    </xf>
    <xf numFmtId="38" fontId="16" fillId="0" borderId="6" xfId="9" applyFont="1" applyFill="1" applyBorder="1" applyAlignment="1">
      <alignment horizontal="right" vertical="center"/>
    </xf>
    <xf numFmtId="38" fontId="16" fillId="0" borderId="7" xfId="9" applyFont="1" applyFill="1" applyBorder="1" applyAlignment="1">
      <alignment horizontal="right" vertical="center"/>
    </xf>
    <xf numFmtId="38" fontId="16" fillId="0" borderId="5" xfId="9" applyFont="1" applyFill="1" applyBorder="1" applyAlignment="1">
      <alignment horizontal="righ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3" fontId="16" fillId="0" borderId="3" xfId="0" applyNumberFormat="1" applyFont="1" applyBorder="1" applyAlignment="1">
      <alignment horizontal="right"/>
    </xf>
    <xf numFmtId="0" fontId="16" fillId="0" borderId="3" xfId="0" applyFont="1" applyBorder="1" applyAlignment="1">
      <alignment horizontal="right"/>
    </xf>
    <xf numFmtId="3" fontId="16" fillId="0" borderId="0" xfId="0" applyNumberFormat="1" applyFont="1" applyAlignment="1">
      <alignment horizontal="right"/>
    </xf>
    <xf numFmtId="0" fontId="16" fillId="0" borderId="0" xfId="0" applyFont="1" applyAlignment="1">
      <alignment horizontal="right"/>
    </xf>
    <xf numFmtId="0" fontId="16" fillId="0" borderId="0" xfId="0" applyFont="1" applyAlignment="1">
      <alignment horizont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38" fontId="41" fillId="0" borderId="5" xfId="9" applyFont="1" applyBorder="1" applyAlignment="1">
      <alignment horizontal="right" vertical="center"/>
    </xf>
    <xf numFmtId="38" fontId="41" fillId="0" borderId="0" xfId="9" applyFont="1" applyFill="1" applyAlignment="1">
      <alignment horizontal="right"/>
    </xf>
    <xf numFmtId="38" fontId="41" fillId="0" borderId="4" xfId="9" applyFont="1" applyFill="1" applyBorder="1" applyAlignment="1">
      <alignment horizontal="right"/>
    </xf>
    <xf numFmtId="38" fontId="41" fillId="0" borderId="3" xfId="9" applyFont="1" applyFill="1" applyBorder="1" applyAlignment="1">
      <alignment horizontal="right"/>
    </xf>
    <xf numFmtId="0" fontId="41" fillId="0" borderId="4" xfId="0" applyFont="1" applyBorder="1" applyAlignment="1">
      <alignment shrinkToFit="1"/>
    </xf>
    <xf numFmtId="0" fontId="41" fillId="0" borderId="5" xfId="0" applyFont="1" applyBorder="1" applyAlignment="1">
      <alignment horizontal="center" vertical="center"/>
    </xf>
    <xf numFmtId="0" fontId="41" fillId="0" borderId="5" xfId="0" applyFont="1" applyBorder="1" applyAlignment="1">
      <alignment horizontal="left" vertical="center"/>
    </xf>
    <xf numFmtId="38" fontId="41" fillId="0" borderId="5" xfId="9" applyFont="1" applyFill="1" applyBorder="1" applyAlignment="1">
      <alignment horizontal="right" vertical="center"/>
    </xf>
    <xf numFmtId="0" fontId="41" fillId="0" borderId="5" xfId="0" applyFont="1" applyBorder="1" applyAlignment="1">
      <alignment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2" xfId="0" applyFont="1" applyBorder="1" applyAlignment="1">
      <alignment horizontal="center"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0" xfId="0" applyFont="1" applyAlignment="1">
      <alignment horizontal="left"/>
    </xf>
    <xf numFmtId="0" fontId="41" fillId="0" borderId="0" xfId="0" applyFont="1" applyAlignment="1">
      <alignment horizont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38" fontId="13" fillId="3" borderId="5" xfId="9" applyFont="1" applyFill="1" applyBorder="1" applyAlignment="1">
      <alignment horizontal="right" vertical="center"/>
    </xf>
    <xf numFmtId="0" fontId="51" fillId="0" borderId="0" xfId="0" applyFont="1" applyAlignment="1">
      <alignment horizontal="center"/>
    </xf>
    <xf numFmtId="0" fontId="42" fillId="0" borderId="0" xfId="0" applyFont="1" applyAlignment="1">
      <alignment horizontal="left" vertical="center" wrapText="1"/>
    </xf>
    <xf numFmtId="0" fontId="41" fillId="0" borderId="0" xfId="0" applyFont="1" applyAlignment="1">
      <alignment horizontal="left" vertical="center" shrinkToFit="1"/>
    </xf>
    <xf numFmtId="0" fontId="44" fillId="0" borderId="0" xfId="0" applyFont="1" applyAlignment="1">
      <alignment horizontal="left"/>
    </xf>
    <xf numFmtId="0" fontId="44" fillId="0" borderId="0" xfId="0" applyFont="1" applyAlignment="1">
      <alignment horizontal="center"/>
    </xf>
    <xf numFmtId="38" fontId="41" fillId="0" borderId="6" xfId="9" applyFont="1" applyFill="1" applyBorder="1" applyAlignment="1">
      <alignment horizontal="right" vertical="center"/>
    </xf>
    <xf numFmtId="38" fontId="41" fillId="0" borderId="7" xfId="9" applyFont="1" applyFill="1" applyBorder="1" applyAlignment="1">
      <alignment horizontal="right" vertical="center"/>
    </xf>
    <xf numFmtId="38" fontId="41" fillId="0" borderId="3" xfId="9" applyFont="1" applyBorder="1" applyAlignment="1">
      <alignment horizontal="right"/>
    </xf>
    <xf numFmtId="0" fontId="17" fillId="0" borderId="0" xfId="0" applyFont="1" applyAlignment="1">
      <alignment horizontal="left"/>
    </xf>
    <xf numFmtId="0" fontId="20" fillId="0" borderId="0" xfId="0" applyFont="1" applyAlignment="1">
      <alignment horizontal="center"/>
    </xf>
    <xf numFmtId="0" fontId="16" fillId="0" borderId="0" xfId="0" applyFont="1" applyAlignment="1">
      <alignment horizontal="left" wrapText="1"/>
    </xf>
    <xf numFmtId="0" fontId="18" fillId="0" borderId="0" xfId="0" applyFont="1" applyAlignment="1">
      <alignment horizontal="left" vertical="center" shrinkToFit="1"/>
    </xf>
    <xf numFmtId="38" fontId="17" fillId="0" borderId="5" xfId="9" applyFont="1" applyBorder="1" applyAlignment="1">
      <alignment horizontal="right" vertical="center"/>
    </xf>
    <xf numFmtId="38" fontId="17" fillId="0" borderId="6" xfId="9" applyFont="1" applyBorder="1" applyAlignment="1">
      <alignment horizontal="right" vertical="center"/>
    </xf>
    <xf numFmtId="38" fontId="17" fillId="0" borderId="7" xfId="9" applyFont="1" applyBorder="1" applyAlignment="1">
      <alignment horizontal="right" vertical="center"/>
    </xf>
    <xf numFmtId="38" fontId="41" fillId="0" borderId="6" xfId="9" applyFont="1" applyBorder="1" applyAlignment="1">
      <alignment horizontal="right" vertical="center"/>
    </xf>
    <xf numFmtId="38" fontId="41" fillId="0" borderId="7" xfId="9" applyFont="1" applyBorder="1" applyAlignment="1">
      <alignment horizontal="right" vertical="center"/>
    </xf>
    <xf numFmtId="0" fontId="14" fillId="2" borderId="0" xfId="0" applyFont="1" applyFill="1" applyAlignment="1">
      <alignment horizontal="center"/>
    </xf>
    <xf numFmtId="0" fontId="13" fillId="2" borderId="0" xfId="0" applyFont="1" applyFill="1" applyAlignment="1">
      <alignment horizontal="left"/>
    </xf>
    <xf numFmtId="0" fontId="18" fillId="2" borderId="0" xfId="0" applyFont="1" applyFill="1" applyAlignment="1">
      <alignment horizontal="left"/>
    </xf>
    <xf numFmtId="0" fontId="29" fillId="2" borderId="0" xfId="0" applyFont="1" applyFill="1" applyAlignment="1">
      <alignment horizontal="left" vertical="center" wrapText="1"/>
    </xf>
    <xf numFmtId="0" fontId="13" fillId="2" borderId="5" xfId="0" applyFont="1" applyFill="1" applyBorder="1" applyAlignment="1">
      <alignment horizontal="center" vertical="center"/>
    </xf>
    <xf numFmtId="0" fontId="13" fillId="2" borderId="5" xfId="0" applyFont="1" applyFill="1" applyBorder="1" applyAlignment="1">
      <alignment horizontal="left" vertical="center"/>
    </xf>
    <xf numFmtId="38" fontId="41" fillId="2" borderId="0" xfId="9" applyFont="1" applyFill="1" applyAlignment="1">
      <alignment horizontal="right"/>
    </xf>
    <xf numFmtId="38" fontId="41" fillId="2" borderId="4" xfId="9" applyFont="1" applyFill="1" applyBorder="1" applyAlignment="1">
      <alignment horizontal="right"/>
    </xf>
    <xf numFmtId="38" fontId="41" fillId="2" borderId="3" xfId="9" applyFont="1" applyFill="1" applyBorder="1" applyAlignment="1">
      <alignment horizontal="right"/>
    </xf>
    <xf numFmtId="0" fontId="13" fillId="2" borderId="0" xfId="0" applyFont="1" applyFill="1" applyAlignment="1">
      <alignment horizontal="center"/>
    </xf>
    <xf numFmtId="0" fontId="41" fillId="2" borderId="4" xfId="0" applyFont="1" applyFill="1" applyBorder="1" applyAlignment="1">
      <alignment shrinkToFit="1"/>
    </xf>
    <xf numFmtId="0" fontId="41" fillId="2" borderId="5" xfId="0" applyFont="1" applyFill="1" applyBorder="1" applyAlignment="1">
      <alignment horizontal="center" vertical="center"/>
    </xf>
    <xf numFmtId="0" fontId="41" fillId="2" borderId="5" xfId="0" applyFont="1" applyFill="1" applyBorder="1" applyAlignment="1">
      <alignment horizontal="left" vertical="center"/>
    </xf>
    <xf numFmtId="38" fontId="41" fillId="2" borderId="5" xfId="9" applyFont="1" applyFill="1" applyBorder="1" applyAlignment="1">
      <alignment horizontal="right" vertical="center"/>
    </xf>
    <xf numFmtId="0" fontId="41"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6" xfId="0" applyFont="1" applyFill="1" applyBorder="1" applyAlignment="1">
      <alignment horizontal="left" vertical="center"/>
    </xf>
    <xf numFmtId="0" fontId="41" fillId="2" borderId="7" xfId="0" applyFont="1" applyFill="1" applyBorder="1" applyAlignment="1">
      <alignment horizontal="left" vertical="center"/>
    </xf>
    <xf numFmtId="0" fontId="41" fillId="2" borderId="6" xfId="0" applyFont="1" applyFill="1" applyBorder="1" applyAlignment="1">
      <alignment horizontal="left" vertical="center" shrinkToFit="1"/>
    </xf>
    <xf numFmtId="0" fontId="41" fillId="2" borderId="7" xfId="0" applyFont="1" applyFill="1" applyBorder="1" applyAlignment="1">
      <alignment horizontal="left" vertical="center" shrinkToFit="1"/>
    </xf>
    <xf numFmtId="0" fontId="41" fillId="2" borderId="0" xfId="0" applyFont="1" applyFill="1" applyAlignment="1">
      <alignment horizontal="left"/>
    </xf>
    <xf numFmtId="0" fontId="41" fillId="2" borderId="0" xfId="0" applyFont="1" applyFill="1" applyAlignment="1">
      <alignment horizontal="center"/>
    </xf>
    <xf numFmtId="0" fontId="41" fillId="2" borderId="8" xfId="0" applyFont="1" applyFill="1" applyBorder="1" applyAlignment="1">
      <alignment horizontal="left" vertical="center"/>
    </xf>
    <xf numFmtId="0" fontId="41" fillId="2" borderId="9" xfId="0" applyFont="1" applyFill="1" applyBorder="1" applyAlignment="1">
      <alignment horizontal="left" vertical="center"/>
    </xf>
    <xf numFmtId="0" fontId="41" fillId="2" borderId="8" xfId="0" applyFont="1" applyFill="1" applyBorder="1" applyAlignment="1">
      <alignment horizontal="center" vertical="center"/>
    </xf>
    <xf numFmtId="0" fontId="41" fillId="2" borderId="9" xfId="0" applyFont="1" applyFill="1" applyBorder="1" applyAlignment="1">
      <alignment horizontal="center" vertical="center"/>
    </xf>
    <xf numFmtId="0" fontId="13" fillId="0" borderId="12" xfId="0" applyFont="1" applyBorder="1" applyAlignment="1">
      <alignment horizontal="right"/>
    </xf>
    <xf numFmtId="38" fontId="13" fillId="0" borderId="6" xfId="9" applyFont="1" applyBorder="1" applyAlignment="1">
      <alignment horizontal="right" vertical="center"/>
    </xf>
    <xf numFmtId="38" fontId="13" fillId="0" borderId="7" xfId="9" applyFont="1" applyBorder="1" applyAlignment="1">
      <alignment horizontal="right" vertical="center"/>
    </xf>
    <xf numFmtId="38" fontId="13" fillId="0" borderId="0" xfId="9" applyFont="1" applyAlignment="1">
      <alignment horizontal="right"/>
    </xf>
    <xf numFmtId="38" fontId="13" fillId="0" borderId="11" xfId="0" applyNumberFormat="1" applyFont="1" applyBorder="1" applyAlignment="1">
      <alignment horizontal="right"/>
    </xf>
    <xf numFmtId="0" fontId="13" fillId="0" borderId="11" xfId="0" applyFont="1" applyBorder="1" applyAlignment="1">
      <alignment horizontal="right"/>
    </xf>
    <xf numFmtId="180" fontId="13" fillId="0" borderId="11" xfId="9" applyNumberFormat="1" applyFont="1" applyBorder="1" applyAlignment="1">
      <alignment horizontal="right"/>
    </xf>
    <xf numFmtId="38" fontId="52" fillId="0" borderId="0" xfId="9" applyFont="1" applyAlignment="1">
      <alignment horizontal="right"/>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13" fillId="0" borderId="10" xfId="0" applyFont="1" applyBorder="1" applyAlignment="1">
      <alignment horizontal="left"/>
    </xf>
  </cellXfs>
  <cellStyles count="13">
    <cellStyle name="Calc Currency (0)" xfId="1" xr:uid="{00000000-0005-0000-0000-000000000000}"/>
    <cellStyle name="entry" xfId="2" xr:uid="{00000000-0005-0000-0000-000002000000}"/>
    <cellStyle name="Header1" xfId="3" xr:uid="{00000000-0005-0000-0000-000003000000}"/>
    <cellStyle name="Header2" xfId="4" xr:uid="{00000000-0005-0000-0000-000004000000}"/>
    <cellStyle name="price" xfId="5" xr:uid="{00000000-0005-0000-0000-000006000000}"/>
    <cellStyle name="revised" xfId="6" xr:uid="{00000000-0005-0000-0000-000007000000}"/>
    <cellStyle name="section" xfId="7" xr:uid="{00000000-0005-0000-0000-000008000000}"/>
    <cellStyle name="title" xfId="8" xr:uid="{00000000-0005-0000-0000-000009000000}"/>
    <cellStyle name="桁区切り" xfId="9" builtinId="6"/>
    <cellStyle name="標準" xfId="0" builtinId="0"/>
    <cellStyle name="標準 2" xfId="10" xr:uid="{00000000-0005-0000-0000-00000A000000}"/>
    <cellStyle name="標準 3" xfId="11" xr:uid="{00000000-0005-0000-0000-00000B000000}"/>
    <cellStyle name="標準 4"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349886</xdr:colOff>
      <xdr:row>30</xdr:row>
      <xdr:rowOff>125730</xdr:rowOff>
    </xdr:from>
    <xdr:to>
      <xdr:col>2</xdr:col>
      <xdr:colOff>532428</xdr:colOff>
      <xdr:row>34</xdr:row>
      <xdr:rowOff>64332</xdr:rowOff>
    </xdr:to>
    <xdr:sp macro="" textlink="">
      <xdr:nvSpPr>
        <xdr:cNvPr id="3" name="テキスト ボックス 2">
          <a:extLst>
            <a:ext uri="{FF2B5EF4-FFF2-40B4-BE49-F238E27FC236}">
              <a16:creationId xmlns:a16="http://schemas.microsoft.com/office/drawing/2014/main" id="{A69A3C9F-8AAE-401E-B2AA-4814B5F37BDD}"/>
            </a:ext>
          </a:extLst>
        </xdr:cNvPr>
        <xdr:cNvSpPr txBox="1"/>
      </xdr:nvSpPr>
      <xdr:spPr>
        <a:xfrm>
          <a:off x="1816736" y="5402580"/>
          <a:ext cx="182542" cy="624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7</xdr:col>
      <xdr:colOff>904875</xdr:colOff>
      <xdr:row>181</xdr:row>
      <xdr:rowOff>19050</xdr:rowOff>
    </xdr:from>
    <xdr:to>
      <xdr:col>7</xdr:col>
      <xdr:colOff>1181100</xdr:colOff>
      <xdr:row>191</xdr:row>
      <xdr:rowOff>0</xdr:rowOff>
    </xdr:to>
    <xdr:sp macro="" textlink="">
      <xdr:nvSpPr>
        <xdr:cNvPr id="79353" name="右中かっこ 1">
          <a:extLst>
            <a:ext uri="{FF2B5EF4-FFF2-40B4-BE49-F238E27FC236}">
              <a16:creationId xmlns:a16="http://schemas.microsoft.com/office/drawing/2014/main" id="{B4DB882C-ED55-42D0-A4A6-F51B452F4B09}"/>
            </a:ext>
          </a:extLst>
        </xdr:cNvPr>
        <xdr:cNvSpPr>
          <a:spLocks/>
        </xdr:cNvSpPr>
      </xdr:nvSpPr>
      <xdr:spPr bwMode="auto">
        <a:xfrm>
          <a:off x="6048375" y="31375350"/>
          <a:ext cx="190500" cy="1714500"/>
        </a:xfrm>
        <a:prstGeom prst="rightBrace">
          <a:avLst>
            <a:gd name="adj1" fmla="val 9583"/>
            <a:gd name="adj2" fmla="val 54796"/>
          </a:avLst>
        </a:prstGeom>
        <a:solidFill>
          <a:srgbClr val="FFFFFF"/>
        </a:solidFill>
        <a:ln w="9525" algn="ctr">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95250</xdr:colOff>
      <xdr:row>96</xdr:row>
      <xdr:rowOff>104775</xdr:rowOff>
    </xdr:from>
    <xdr:to>
      <xdr:col>11</xdr:col>
      <xdr:colOff>409575</xdr:colOff>
      <xdr:row>104</xdr:row>
      <xdr:rowOff>152400</xdr:rowOff>
    </xdr:to>
    <xdr:sp macro="" textlink="">
      <xdr:nvSpPr>
        <xdr:cNvPr id="122021" name="右中かっこ 2">
          <a:extLst>
            <a:ext uri="{FF2B5EF4-FFF2-40B4-BE49-F238E27FC236}">
              <a16:creationId xmlns:a16="http://schemas.microsoft.com/office/drawing/2014/main" id="{5C4CF94F-FED0-4155-BF55-B1BA097BD99E}"/>
            </a:ext>
          </a:extLst>
        </xdr:cNvPr>
        <xdr:cNvSpPr>
          <a:spLocks/>
        </xdr:cNvSpPr>
      </xdr:nvSpPr>
      <xdr:spPr bwMode="auto">
        <a:xfrm>
          <a:off x="6505575" y="1543050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108</xdr:row>
      <xdr:rowOff>85725</xdr:rowOff>
    </xdr:from>
    <xdr:to>
      <xdr:col>11</xdr:col>
      <xdr:colOff>200025</xdr:colOff>
      <xdr:row>115</xdr:row>
      <xdr:rowOff>9525</xdr:rowOff>
    </xdr:to>
    <xdr:sp macro="" textlink="">
      <xdr:nvSpPr>
        <xdr:cNvPr id="122022" name="右中かっこ 3">
          <a:extLst>
            <a:ext uri="{FF2B5EF4-FFF2-40B4-BE49-F238E27FC236}">
              <a16:creationId xmlns:a16="http://schemas.microsoft.com/office/drawing/2014/main" id="{8E0C80AF-6863-4447-8256-22284E4B45CB}"/>
            </a:ext>
          </a:extLst>
        </xdr:cNvPr>
        <xdr:cNvSpPr>
          <a:spLocks/>
        </xdr:cNvSpPr>
      </xdr:nvSpPr>
      <xdr:spPr bwMode="auto">
        <a:xfrm>
          <a:off x="6410325" y="1724977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428625</xdr:colOff>
      <xdr:row>64</xdr:row>
      <xdr:rowOff>9525</xdr:rowOff>
    </xdr:from>
    <xdr:to>
      <xdr:col>10</xdr:col>
      <xdr:colOff>742950</xdr:colOff>
      <xdr:row>73</xdr:row>
      <xdr:rowOff>190500</xdr:rowOff>
    </xdr:to>
    <xdr:sp macro="" textlink="">
      <xdr:nvSpPr>
        <xdr:cNvPr id="122023" name="右中かっこ 2">
          <a:extLst>
            <a:ext uri="{FF2B5EF4-FFF2-40B4-BE49-F238E27FC236}">
              <a16:creationId xmlns:a16="http://schemas.microsoft.com/office/drawing/2014/main" id="{D1126CA5-3FB3-4867-91AF-71729E66761A}"/>
            </a:ext>
          </a:extLst>
        </xdr:cNvPr>
        <xdr:cNvSpPr>
          <a:spLocks/>
        </xdr:cNvSpPr>
      </xdr:nvSpPr>
      <xdr:spPr bwMode="auto">
        <a:xfrm>
          <a:off x="6191250" y="10648950"/>
          <a:ext cx="219075" cy="1333500"/>
        </a:xfrm>
        <a:prstGeom prst="rightBrace">
          <a:avLst>
            <a:gd name="adj1" fmla="val 9863"/>
            <a:gd name="adj2" fmla="val 46398"/>
          </a:avLst>
        </a:prstGeom>
        <a:solidFill>
          <a:srgbClr val="FFFFFF"/>
        </a:solidFill>
        <a:ln w="9525" algn="ctr">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285750</xdr:colOff>
      <xdr:row>79</xdr:row>
      <xdr:rowOff>57150</xdr:rowOff>
    </xdr:to>
    <xdr:sp macro="" textlink="">
      <xdr:nvSpPr>
        <xdr:cNvPr id="111839" name="右中かっこ 1">
          <a:extLst>
            <a:ext uri="{FF2B5EF4-FFF2-40B4-BE49-F238E27FC236}">
              <a16:creationId xmlns:a16="http://schemas.microsoft.com/office/drawing/2014/main" id="{0BA17DDC-91B9-42F3-AB1D-6B8AFE166A23}"/>
            </a:ext>
          </a:extLst>
        </xdr:cNvPr>
        <xdr:cNvSpPr>
          <a:spLocks/>
        </xdr:cNvSpPr>
      </xdr:nvSpPr>
      <xdr:spPr bwMode="auto">
        <a:xfrm>
          <a:off x="6438900" y="1191577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100</xdr:row>
      <xdr:rowOff>104775</xdr:rowOff>
    </xdr:from>
    <xdr:to>
      <xdr:col>11</xdr:col>
      <xdr:colOff>409575</xdr:colOff>
      <xdr:row>108</xdr:row>
      <xdr:rowOff>152400</xdr:rowOff>
    </xdr:to>
    <xdr:sp macro="" textlink="">
      <xdr:nvSpPr>
        <xdr:cNvPr id="111840" name="右中かっこ 2">
          <a:extLst>
            <a:ext uri="{FF2B5EF4-FFF2-40B4-BE49-F238E27FC236}">
              <a16:creationId xmlns:a16="http://schemas.microsoft.com/office/drawing/2014/main" id="{3A5CB003-CF14-4059-BE25-47F5ED329D31}"/>
            </a:ext>
          </a:extLst>
        </xdr:cNvPr>
        <xdr:cNvSpPr>
          <a:spLocks/>
        </xdr:cNvSpPr>
      </xdr:nvSpPr>
      <xdr:spPr bwMode="auto">
        <a:xfrm>
          <a:off x="6505575" y="1670685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112</xdr:row>
      <xdr:rowOff>85725</xdr:rowOff>
    </xdr:from>
    <xdr:to>
      <xdr:col>11</xdr:col>
      <xdr:colOff>200025</xdr:colOff>
      <xdr:row>119</xdr:row>
      <xdr:rowOff>9525</xdr:rowOff>
    </xdr:to>
    <xdr:sp macro="" textlink="">
      <xdr:nvSpPr>
        <xdr:cNvPr id="111841" name="右中かっこ 3">
          <a:extLst>
            <a:ext uri="{FF2B5EF4-FFF2-40B4-BE49-F238E27FC236}">
              <a16:creationId xmlns:a16="http://schemas.microsoft.com/office/drawing/2014/main" id="{224153E8-D10D-4047-A28A-F9CDC6B9C401}"/>
            </a:ext>
          </a:extLst>
        </xdr:cNvPr>
        <xdr:cNvSpPr>
          <a:spLocks/>
        </xdr:cNvSpPr>
      </xdr:nvSpPr>
      <xdr:spPr bwMode="auto">
        <a:xfrm>
          <a:off x="6410325" y="1852612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285750</xdr:colOff>
      <xdr:row>78</xdr:row>
      <xdr:rowOff>57150</xdr:rowOff>
    </xdr:to>
    <xdr:sp macro="" textlink="">
      <xdr:nvSpPr>
        <xdr:cNvPr id="110815" name="右中かっこ 1">
          <a:extLst>
            <a:ext uri="{FF2B5EF4-FFF2-40B4-BE49-F238E27FC236}">
              <a16:creationId xmlns:a16="http://schemas.microsoft.com/office/drawing/2014/main" id="{C791DF58-64CD-48CD-8263-298244E60B8D}"/>
            </a:ext>
          </a:extLst>
        </xdr:cNvPr>
        <xdr:cNvSpPr>
          <a:spLocks/>
        </xdr:cNvSpPr>
      </xdr:nvSpPr>
      <xdr:spPr bwMode="auto">
        <a:xfrm>
          <a:off x="6362700" y="1143952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99</xdr:row>
      <xdr:rowOff>104775</xdr:rowOff>
    </xdr:from>
    <xdr:to>
      <xdr:col>11</xdr:col>
      <xdr:colOff>400050</xdr:colOff>
      <xdr:row>107</xdr:row>
      <xdr:rowOff>152400</xdr:rowOff>
    </xdr:to>
    <xdr:sp macro="" textlink="">
      <xdr:nvSpPr>
        <xdr:cNvPr id="110816" name="右中かっこ 2">
          <a:extLst>
            <a:ext uri="{FF2B5EF4-FFF2-40B4-BE49-F238E27FC236}">
              <a16:creationId xmlns:a16="http://schemas.microsoft.com/office/drawing/2014/main" id="{9737B076-CA56-41D9-99B1-031B08BEB6FC}"/>
            </a:ext>
          </a:extLst>
        </xdr:cNvPr>
        <xdr:cNvSpPr>
          <a:spLocks/>
        </xdr:cNvSpPr>
      </xdr:nvSpPr>
      <xdr:spPr bwMode="auto">
        <a:xfrm>
          <a:off x="6429375" y="16230600"/>
          <a:ext cx="304800" cy="1285875"/>
        </a:xfrm>
        <a:prstGeom prst="rightBrace">
          <a:avLst>
            <a:gd name="adj1" fmla="val 7246"/>
            <a:gd name="adj2" fmla="val 46398"/>
          </a:avLst>
        </a:prstGeom>
        <a:solidFill>
          <a:srgbClr val="FFFFFF"/>
        </a:solidFill>
        <a:ln w="9525" algn="ctr">
          <a:solidFill>
            <a:srgbClr val="000000"/>
          </a:solidFill>
          <a:round/>
          <a:headEnd/>
          <a:tailEnd/>
        </a:ln>
      </xdr:spPr>
    </xdr:sp>
    <xdr:clientData/>
  </xdr:twoCellAnchor>
  <xdr:twoCellAnchor>
    <xdr:from>
      <xdr:col>10</xdr:col>
      <xdr:colOff>676275</xdr:colOff>
      <xdr:row>111</xdr:row>
      <xdr:rowOff>85725</xdr:rowOff>
    </xdr:from>
    <xdr:to>
      <xdr:col>11</xdr:col>
      <xdr:colOff>200025</xdr:colOff>
      <xdr:row>118</xdr:row>
      <xdr:rowOff>9525</xdr:rowOff>
    </xdr:to>
    <xdr:sp macro="" textlink="">
      <xdr:nvSpPr>
        <xdr:cNvPr id="110817" name="右中かっこ 3">
          <a:extLst>
            <a:ext uri="{FF2B5EF4-FFF2-40B4-BE49-F238E27FC236}">
              <a16:creationId xmlns:a16="http://schemas.microsoft.com/office/drawing/2014/main" id="{B6D9527F-4B8A-43C5-BDCA-7DB30BA758C9}"/>
            </a:ext>
          </a:extLst>
        </xdr:cNvPr>
        <xdr:cNvSpPr>
          <a:spLocks/>
        </xdr:cNvSpPr>
      </xdr:nvSpPr>
      <xdr:spPr bwMode="auto">
        <a:xfrm>
          <a:off x="6334125" y="1804987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285750</xdr:colOff>
      <xdr:row>74</xdr:row>
      <xdr:rowOff>57150</xdr:rowOff>
    </xdr:to>
    <xdr:sp macro="" textlink="">
      <xdr:nvSpPr>
        <xdr:cNvPr id="112859" name="右中かっこ 1">
          <a:extLst>
            <a:ext uri="{FF2B5EF4-FFF2-40B4-BE49-F238E27FC236}">
              <a16:creationId xmlns:a16="http://schemas.microsoft.com/office/drawing/2014/main" id="{C0545C0D-043E-42E3-B9AB-1AEADC144EB6}"/>
            </a:ext>
          </a:extLst>
        </xdr:cNvPr>
        <xdr:cNvSpPr>
          <a:spLocks/>
        </xdr:cNvSpPr>
      </xdr:nvSpPr>
      <xdr:spPr bwMode="auto">
        <a:xfrm>
          <a:off x="6353175" y="1172527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95</xdr:row>
      <xdr:rowOff>104775</xdr:rowOff>
    </xdr:from>
    <xdr:to>
      <xdr:col>11</xdr:col>
      <xdr:colOff>409575</xdr:colOff>
      <xdr:row>103</xdr:row>
      <xdr:rowOff>152400</xdr:rowOff>
    </xdr:to>
    <xdr:sp macro="" textlink="">
      <xdr:nvSpPr>
        <xdr:cNvPr id="112860" name="右中かっこ 2">
          <a:extLst>
            <a:ext uri="{FF2B5EF4-FFF2-40B4-BE49-F238E27FC236}">
              <a16:creationId xmlns:a16="http://schemas.microsoft.com/office/drawing/2014/main" id="{05EE81ED-AF47-4F82-A67A-BBFEF03BF9BC}"/>
            </a:ext>
          </a:extLst>
        </xdr:cNvPr>
        <xdr:cNvSpPr>
          <a:spLocks/>
        </xdr:cNvSpPr>
      </xdr:nvSpPr>
      <xdr:spPr bwMode="auto">
        <a:xfrm>
          <a:off x="6419850" y="1651635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107</xdr:row>
      <xdr:rowOff>85725</xdr:rowOff>
    </xdr:from>
    <xdr:to>
      <xdr:col>11</xdr:col>
      <xdr:colOff>200025</xdr:colOff>
      <xdr:row>114</xdr:row>
      <xdr:rowOff>9525</xdr:rowOff>
    </xdr:to>
    <xdr:sp macro="" textlink="">
      <xdr:nvSpPr>
        <xdr:cNvPr id="112861" name="右中かっこ 3">
          <a:extLst>
            <a:ext uri="{FF2B5EF4-FFF2-40B4-BE49-F238E27FC236}">
              <a16:creationId xmlns:a16="http://schemas.microsoft.com/office/drawing/2014/main" id="{ACBFE402-7708-49F5-A0F2-0240A19CA6DE}"/>
            </a:ext>
          </a:extLst>
        </xdr:cNvPr>
        <xdr:cNvSpPr>
          <a:spLocks/>
        </xdr:cNvSpPr>
      </xdr:nvSpPr>
      <xdr:spPr bwMode="auto">
        <a:xfrm>
          <a:off x="6324600" y="1833562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19050</xdr:colOff>
      <xdr:row>107</xdr:row>
      <xdr:rowOff>0</xdr:rowOff>
    </xdr:from>
    <xdr:to>
      <xdr:col>11</xdr:col>
      <xdr:colOff>238125</xdr:colOff>
      <xdr:row>116</xdr:row>
      <xdr:rowOff>47625</xdr:rowOff>
    </xdr:to>
    <xdr:sp macro="" textlink="">
      <xdr:nvSpPr>
        <xdr:cNvPr id="124031" name="右中かっこ 4">
          <a:extLst>
            <a:ext uri="{FF2B5EF4-FFF2-40B4-BE49-F238E27FC236}">
              <a16:creationId xmlns:a16="http://schemas.microsoft.com/office/drawing/2014/main" id="{5BA1A7AC-B8E5-4B15-9EFE-6AC61D544F38}"/>
            </a:ext>
          </a:extLst>
        </xdr:cNvPr>
        <xdr:cNvSpPr>
          <a:spLocks/>
        </xdr:cNvSpPr>
      </xdr:nvSpPr>
      <xdr:spPr bwMode="auto">
        <a:xfrm>
          <a:off x="6429375" y="19573875"/>
          <a:ext cx="219075" cy="1390650"/>
        </a:xfrm>
        <a:prstGeom prst="rightBrace">
          <a:avLst>
            <a:gd name="adj1" fmla="val 7612"/>
            <a:gd name="adj2" fmla="val 54796"/>
          </a:avLst>
        </a:prstGeom>
        <a:solidFill>
          <a:srgbClr val="FFFFFF"/>
        </a:solidFill>
        <a:ln w="9525" algn="ctr">
          <a:solidFill>
            <a:srgbClr val="000000"/>
          </a:solidFill>
          <a:round/>
          <a:headEnd/>
          <a:tailEnd/>
        </a:ln>
      </xdr:spPr>
    </xdr:sp>
    <xdr:clientData/>
  </xdr:twoCellAnchor>
  <xdr:twoCellAnchor>
    <xdr:from>
      <xdr:col>11</xdr:col>
      <xdr:colOff>85725</xdr:colOff>
      <xdr:row>138</xdr:row>
      <xdr:rowOff>85725</xdr:rowOff>
    </xdr:from>
    <xdr:to>
      <xdr:col>11</xdr:col>
      <xdr:colOff>333375</xdr:colOff>
      <xdr:row>146</xdr:row>
      <xdr:rowOff>123825</xdr:rowOff>
    </xdr:to>
    <xdr:sp macro="" textlink="">
      <xdr:nvSpPr>
        <xdr:cNvPr id="124032" name="右中かっこ 5">
          <a:extLst>
            <a:ext uri="{FF2B5EF4-FFF2-40B4-BE49-F238E27FC236}">
              <a16:creationId xmlns:a16="http://schemas.microsoft.com/office/drawing/2014/main" id="{1352ECA4-9AAF-432C-94CA-F3D00B8F2E4D}"/>
            </a:ext>
          </a:extLst>
        </xdr:cNvPr>
        <xdr:cNvSpPr>
          <a:spLocks/>
        </xdr:cNvSpPr>
      </xdr:nvSpPr>
      <xdr:spPr bwMode="auto">
        <a:xfrm>
          <a:off x="6496050" y="24526875"/>
          <a:ext cx="247650" cy="1257300"/>
        </a:xfrm>
        <a:prstGeom prst="rightBrace">
          <a:avLst>
            <a:gd name="adj1" fmla="val 8720"/>
            <a:gd name="adj2" fmla="val 46398"/>
          </a:avLst>
        </a:prstGeom>
        <a:solidFill>
          <a:srgbClr val="FFFFFF"/>
        </a:solidFill>
        <a:ln w="9525" algn="ctr">
          <a:solidFill>
            <a:srgbClr val="000000"/>
          </a:solidFill>
          <a:round/>
          <a:headEnd/>
          <a:tailEnd/>
        </a:ln>
      </xdr:spPr>
    </xdr:sp>
    <xdr:clientData/>
  </xdr:twoCellAnchor>
  <xdr:twoCellAnchor>
    <xdr:from>
      <xdr:col>10</xdr:col>
      <xdr:colOff>561975</xdr:colOff>
      <xdr:row>150</xdr:row>
      <xdr:rowOff>76200</xdr:rowOff>
    </xdr:from>
    <xdr:to>
      <xdr:col>11</xdr:col>
      <xdr:colOff>161925</xdr:colOff>
      <xdr:row>157</xdr:row>
      <xdr:rowOff>9525</xdr:rowOff>
    </xdr:to>
    <xdr:sp macro="" textlink="">
      <xdr:nvSpPr>
        <xdr:cNvPr id="124033" name="右中かっこ 6">
          <a:extLst>
            <a:ext uri="{FF2B5EF4-FFF2-40B4-BE49-F238E27FC236}">
              <a16:creationId xmlns:a16="http://schemas.microsoft.com/office/drawing/2014/main" id="{3F93F2A1-99E9-492D-A92D-3F4C825EC792}"/>
            </a:ext>
          </a:extLst>
        </xdr:cNvPr>
        <xdr:cNvSpPr>
          <a:spLocks/>
        </xdr:cNvSpPr>
      </xdr:nvSpPr>
      <xdr:spPr bwMode="auto">
        <a:xfrm>
          <a:off x="6324600" y="26336625"/>
          <a:ext cx="247650" cy="1076325"/>
        </a:xfrm>
        <a:prstGeom prst="rightBrace">
          <a:avLst>
            <a:gd name="adj1" fmla="val 8572"/>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28575</xdr:colOff>
      <xdr:row>68</xdr:row>
      <xdr:rowOff>0</xdr:rowOff>
    </xdr:from>
    <xdr:to>
      <xdr:col>11</xdr:col>
      <xdr:colOff>285750</xdr:colOff>
      <xdr:row>77</xdr:row>
      <xdr:rowOff>57150</xdr:rowOff>
    </xdr:to>
    <xdr:sp macro="" textlink="">
      <xdr:nvSpPr>
        <xdr:cNvPr id="117950" name="右中かっこ 1">
          <a:extLst>
            <a:ext uri="{FF2B5EF4-FFF2-40B4-BE49-F238E27FC236}">
              <a16:creationId xmlns:a16="http://schemas.microsoft.com/office/drawing/2014/main" id="{D318B99D-2927-4EA4-9C0E-2C72CA1A1106}"/>
            </a:ext>
          </a:extLst>
        </xdr:cNvPr>
        <xdr:cNvSpPr>
          <a:spLocks/>
        </xdr:cNvSpPr>
      </xdr:nvSpPr>
      <xdr:spPr bwMode="auto">
        <a:xfrm>
          <a:off x="6267450" y="11696700"/>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100</xdr:row>
      <xdr:rowOff>104775</xdr:rowOff>
    </xdr:from>
    <xdr:to>
      <xdr:col>11</xdr:col>
      <xdr:colOff>409575</xdr:colOff>
      <xdr:row>108</xdr:row>
      <xdr:rowOff>152400</xdr:rowOff>
    </xdr:to>
    <xdr:sp macro="" textlink="">
      <xdr:nvSpPr>
        <xdr:cNvPr id="117951" name="右中かっこ 2">
          <a:extLst>
            <a:ext uri="{FF2B5EF4-FFF2-40B4-BE49-F238E27FC236}">
              <a16:creationId xmlns:a16="http://schemas.microsoft.com/office/drawing/2014/main" id="{64C84DCC-E352-41FB-B1A3-45DBA738AE06}"/>
            </a:ext>
          </a:extLst>
        </xdr:cNvPr>
        <xdr:cNvSpPr>
          <a:spLocks/>
        </xdr:cNvSpPr>
      </xdr:nvSpPr>
      <xdr:spPr bwMode="auto">
        <a:xfrm>
          <a:off x="6334125" y="1681162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11</xdr:col>
      <xdr:colOff>38100</xdr:colOff>
      <xdr:row>112</xdr:row>
      <xdr:rowOff>85725</xdr:rowOff>
    </xdr:from>
    <xdr:to>
      <xdr:col>11</xdr:col>
      <xdr:colOff>371475</xdr:colOff>
      <xdr:row>119</xdr:row>
      <xdr:rowOff>9525</xdr:rowOff>
    </xdr:to>
    <xdr:sp macro="" textlink="">
      <xdr:nvSpPr>
        <xdr:cNvPr id="117952" name="右中かっこ 3">
          <a:extLst>
            <a:ext uri="{FF2B5EF4-FFF2-40B4-BE49-F238E27FC236}">
              <a16:creationId xmlns:a16="http://schemas.microsoft.com/office/drawing/2014/main" id="{2EE3D16B-7A7C-4061-B977-53CA50C2F803}"/>
            </a:ext>
          </a:extLst>
        </xdr:cNvPr>
        <xdr:cNvSpPr>
          <a:spLocks/>
        </xdr:cNvSpPr>
      </xdr:nvSpPr>
      <xdr:spPr bwMode="auto">
        <a:xfrm>
          <a:off x="6276975" y="18630900"/>
          <a:ext cx="333375" cy="1066800"/>
        </a:xfrm>
        <a:prstGeom prst="rightBrace">
          <a:avLst>
            <a:gd name="adj1" fmla="val 6311"/>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28575</xdr:colOff>
      <xdr:row>67</xdr:row>
      <xdr:rowOff>0</xdr:rowOff>
    </xdr:from>
    <xdr:to>
      <xdr:col>11</xdr:col>
      <xdr:colOff>285750</xdr:colOff>
      <xdr:row>75</xdr:row>
      <xdr:rowOff>57150</xdr:rowOff>
    </xdr:to>
    <xdr:sp macro="" textlink="">
      <xdr:nvSpPr>
        <xdr:cNvPr id="108771" name="右中かっこ 1">
          <a:extLst>
            <a:ext uri="{FF2B5EF4-FFF2-40B4-BE49-F238E27FC236}">
              <a16:creationId xmlns:a16="http://schemas.microsoft.com/office/drawing/2014/main" id="{6F3DCB0B-76A3-4D30-8F1F-7AF0E7BE823C}"/>
            </a:ext>
          </a:extLst>
        </xdr:cNvPr>
        <xdr:cNvSpPr>
          <a:spLocks/>
        </xdr:cNvSpPr>
      </xdr:nvSpPr>
      <xdr:spPr bwMode="auto">
        <a:xfrm>
          <a:off x="6438900" y="1166812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95</xdr:row>
      <xdr:rowOff>104775</xdr:rowOff>
    </xdr:from>
    <xdr:to>
      <xdr:col>11</xdr:col>
      <xdr:colOff>409575</xdr:colOff>
      <xdr:row>103</xdr:row>
      <xdr:rowOff>152400</xdr:rowOff>
    </xdr:to>
    <xdr:sp macro="" textlink="">
      <xdr:nvSpPr>
        <xdr:cNvPr id="108772" name="右中かっこ 2">
          <a:extLst>
            <a:ext uri="{FF2B5EF4-FFF2-40B4-BE49-F238E27FC236}">
              <a16:creationId xmlns:a16="http://schemas.microsoft.com/office/drawing/2014/main" id="{B9CE77A1-7820-4548-AD06-5EFCE4F3CE3F}"/>
            </a:ext>
          </a:extLst>
        </xdr:cNvPr>
        <xdr:cNvSpPr>
          <a:spLocks/>
        </xdr:cNvSpPr>
      </xdr:nvSpPr>
      <xdr:spPr bwMode="auto">
        <a:xfrm>
          <a:off x="6505575" y="1629727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106</xdr:row>
      <xdr:rowOff>76200</xdr:rowOff>
    </xdr:from>
    <xdr:to>
      <xdr:col>11</xdr:col>
      <xdr:colOff>314325</xdr:colOff>
      <xdr:row>114</xdr:row>
      <xdr:rowOff>0</xdr:rowOff>
    </xdr:to>
    <xdr:sp macro="" textlink="">
      <xdr:nvSpPr>
        <xdr:cNvPr id="108773" name="右中かっこ 3">
          <a:extLst>
            <a:ext uri="{FF2B5EF4-FFF2-40B4-BE49-F238E27FC236}">
              <a16:creationId xmlns:a16="http://schemas.microsoft.com/office/drawing/2014/main" id="{CA6C15BC-7E45-49D1-A68C-4DC33E91F10C}"/>
            </a:ext>
          </a:extLst>
        </xdr:cNvPr>
        <xdr:cNvSpPr>
          <a:spLocks/>
        </xdr:cNvSpPr>
      </xdr:nvSpPr>
      <xdr:spPr bwMode="auto">
        <a:xfrm>
          <a:off x="6410325" y="18011775"/>
          <a:ext cx="314325" cy="1162050"/>
        </a:xfrm>
        <a:prstGeom prst="rightBrace">
          <a:avLst>
            <a:gd name="adj1" fmla="val 6692"/>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285750</xdr:colOff>
      <xdr:row>74</xdr:row>
      <xdr:rowOff>57150</xdr:rowOff>
    </xdr:to>
    <xdr:sp macro="" textlink="">
      <xdr:nvSpPr>
        <xdr:cNvPr id="119977" name="右中かっこ 1">
          <a:extLst>
            <a:ext uri="{FF2B5EF4-FFF2-40B4-BE49-F238E27FC236}">
              <a16:creationId xmlns:a16="http://schemas.microsoft.com/office/drawing/2014/main" id="{2D942569-B6E5-493A-AF07-85ACEBE1BAFD}"/>
            </a:ext>
          </a:extLst>
        </xdr:cNvPr>
        <xdr:cNvSpPr>
          <a:spLocks/>
        </xdr:cNvSpPr>
      </xdr:nvSpPr>
      <xdr:spPr bwMode="auto">
        <a:xfrm>
          <a:off x="6438900" y="10639425"/>
          <a:ext cx="257175" cy="1238250"/>
        </a:xfrm>
        <a:prstGeom prst="rightBrace">
          <a:avLst>
            <a:gd name="adj1" fmla="val 5773"/>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97</xdr:row>
      <xdr:rowOff>104775</xdr:rowOff>
    </xdr:from>
    <xdr:to>
      <xdr:col>11</xdr:col>
      <xdr:colOff>409575</xdr:colOff>
      <xdr:row>105</xdr:row>
      <xdr:rowOff>152400</xdr:rowOff>
    </xdr:to>
    <xdr:sp macro="" textlink="">
      <xdr:nvSpPr>
        <xdr:cNvPr id="119978" name="右中かっこ 2">
          <a:extLst>
            <a:ext uri="{FF2B5EF4-FFF2-40B4-BE49-F238E27FC236}">
              <a16:creationId xmlns:a16="http://schemas.microsoft.com/office/drawing/2014/main" id="{B5F304B2-30B3-4442-B83D-1CBF06D5C528}"/>
            </a:ext>
          </a:extLst>
        </xdr:cNvPr>
        <xdr:cNvSpPr>
          <a:spLocks/>
        </xdr:cNvSpPr>
      </xdr:nvSpPr>
      <xdr:spPr bwMode="auto">
        <a:xfrm>
          <a:off x="6505575" y="1494472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109</xdr:row>
      <xdr:rowOff>85725</xdr:rowOff>
    </xdr:from>
    <xdr:to>
      <xdr:col>11</xdr:col>
      <xdr:colOff>200025</xdr:colOff>
      <xdr:row>116</xdr:row>
      <xdr:rowOff>9525</xdr:rowOff>
    </xdr:to>
    <xdr:sp macro="" textlink="">
      <xdr:nvSpPr>
        <xdr:cNvPr id="119979" name="右中かっこ 3">
          <a:extLst>
            <a:ext uri="{FF2B5EF4-FFF2-40B4-BE49-F238E27FC236}">
              <a16:creationId xmlns:a16="http://schemas.microsoft.com/office/drawing/2014/main" id="{FE098731-854A-4295-86A4-5BAEAD4B673A}"/>
            </a:ext>
          </a:extLst>
        </xdr:cNvPr>
        <xdr:cNvSpPr>
          <a:spLocks/>
        </xdr:cNvSpPr>
      </xdr:nvSpPr>
      <xdr:spPr bwMode="auto">
        <a:xfrm>
          <a:off x="6410325" y="16764000"/>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28575</xdr:colOff>
      <xdr:row>61</xdr:row>
      <xdr:rowOff>0</xdr:rowOff>
    </xdr:from>
    <xdr:to>
      <xdr:col>11</xdr:col>
      <xdr:colOff>285750</xdr:colOff>
      <xdr:row>69</xdr:row>
      <xdr:rowOff>57150</xdr:rowOff>
    </xdr:to>
    <xdr:sp macro="" textlink="">
      <xdr:nvSpPr>
        <xdr:cNvPr id="109792" name="右中かっこ 1">
          <a:extLst>
            <a:ext uri="{FF2B5EF4-FFF2-40B4-BE49-F238E27FC236}">
              <a16:creationId xmlns:a16="http://schemas.microsoft.com/office/drawing/2014/main" id="{E27F7FD5-5480-4D24-8251-7B04667795F3}"/>
            </a:ext>
          </a:extLst>
        </xdr:cNvPr>
        <xdr:cNvSpPr>
          <a:spLocks/>
        </xdr:cNvSpPr>
      </xdr:nvSpPr>
      <xdr:spPr bwMode="auto">
        <a:xfrm>
          <a:off x="6677025" y="1060132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88</xdr:row>
      <xdr:rowOff>104775</xdr:rowOff>
    </xdr:from>
    <xdr:to>
      <xdr:col>11</xdr:col>
      <xdr:colOff>419100</xdr:colOff>
      <xdr:row>96</xdr:row>
      <xdr:rowOff>152400</xdr:rowOff>
    </xdr:to>
    <xdr:sp macro="" textlink="">
      <xdr:nvSpPr>
        <xdr:cNvPr id="109793" name="右中かっこ 2">
          <a:extLst>
            <a:ext uri="{FF2B5EF4-FFF2-40B4-BE49-F238E27FC236}">
              <a16:creationId xmlns:a16="http://schemas.microsoft.com/office/drawing/2014/main" id="{B2E1859D-08F0-4651-9AE9-1F93611A6C45}"/>
            </a:ext>
          </a:extLst>
        </xdr:cNvPr>
        <xdr:cNvSpPr>
          <a:spLocks/>
        </xdr:cNvSpPr>
      </xdr:nvSpPr>
      <xdr:spPr bwMode="auto">
        <a:xfrm>
          <a:off x="6743700" y="15154275"/>
          <a:ext cx="323850" cy="1285875"/>
        </a:xfrm>
        <a:prstGeom prst="rightBrace">
          <a:avLst>
            <a:gd name="adj1" fmla="val 6820"/>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99</xdr:row>
      <xdr:rowOff>76200</xdr:rowOff>
    </xdr:from>
    <xdr:to>
      <xdr:col>11</xdr:col>
      <xdr:colOff>314325</xdr:colOff>
      <xdr:row>107</xdr:row>
      <xdr:rowOff>0</xdr:rowOff>
    </xdr:to>
    <xdr:sp macro="" textlink="">
      <xdr:nvSpPr>
        <xdr:cNvPr id="109794" name="右中かっこ 3">
          <a:extLst>
            <a:ext uri="{FF2B5EF4-FFF2-40B4-BE49-F238E27FC236}">
              <a16:creationId xmlns:a16="http://schemas.microsoft.com/office/drawing/2014/main" id="{43890CEF-B054-4FFC-972C-47EA5A8F6AA3}"/>
            </a:ext>
          </a:extLst>
        </xdr:cNvPr>
        <xdr:cNvSpPr>
          <a:spLocks/>
        </xdr:cNvSpPr>
      </xdr:nvSpPr>
      <xdr:spPr bwMode="auto">
        <a:xfrm>
          <a:off x="6648450" y="16868775"/>
          <a:ext cx="314325" cy="1162050"/>
        </a:xfrm>
        <a:prstGeom prst="rightBrace">
          <a:avLst>
            <a:gd name="adj1" fmla="val 6692"/>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28575</xdr:colOff>
      <xdr:row>54</xdr:row>
      <xdr:rowOff>0</xdr:rowOff>
    </xdr:from>
    <xdr:to>
      <xdr:col>11</xdr:col>
      <xdr:colOff>285750</xdr:colOff>
      <xdr:row>63</xdr:row>
      <xdr:rowOff>57150</xdr:rowOff>
    </xdr:to>
    <xdr:sp macro="" textlink="">
      <xdr:nvSpPr>
        <xdr:cNvPr id="114899" name="右中かっこ 1">
          <a:extLst>
            <a:ext uri="{FF2B5EF4-FFF2-40B4-BE49-F238E27FC236}">
              <a16:creationId xmlns:a16="http://schemas.microsoft.com/office/drawing/2014/main" id="{A3478891-0CE0-4F96-A575-6FF7B916AF90}"/>
            </a:ext>
          </a:extLst>
        </xdr:cNvPr>
        <xdr:cNvSpPr>
          <a:spLocks/>
        </xdr:cNvSpPr>
      </xdr:nvSpPr>
      <xdr:spPr bwMode="auto">
        <a:xfrm>
          <a:off x="6438900" y="9448800"/>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89</xdr:row>
      <xdr:rowOff>104775</xdr:rowOff>
    </xdr:from>
    <xdr:to>
      <xdr:col>11</xdr:col>
      <xdr:colOff>409575</xdr:colOff>
      <xdr:row>96</xdr:row>
      <xdr:rowOff>152400</xdr:rowOff>
    </xdr:to>
    <xdr:sp macro="" textlink="">
      <xdr:nvSpPr>
        <xdr:cNvPr id="114900" name="右中かっこ 2">
          <a:extLst>
            <a:ext uri="{FF2B5EF4-FFF2-40B4-BE49-F238E27FC236}">
              <a16:creationId xmlns:a16="http://schemas.microsoft.com/office/drawing/2014/main" id="{0F417AAE-8D4A-4C26-B62D-1F41C7556490}"/>
            </a:ext>
          </a:extLst>
        </xdr:cNvPr>
        <xdr:cNvSpPr>
          <a:spLocks/>
        </xdr:cNvSpPr>
      </xdr:nvSpPr>
      <xdr:spPr bwMode="auto">
        <a:xfrm>
          <a:off x="6505575" y="15068550"/>
          <a:ext cx="314325" cy="1123950"/>
        </a:xfrm>
        <a:prstGeom prst="rightBrace">
          <a:avLst>
            <a:gd name="adj1" fmla="val 6142"/>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101</xdr:row>
      <xdr:rowOff>85725</xdr:rowOff>
    </xdr:from>
    <xdr:to>
      <xdr:col>11</xdr:col>
      <xdr:colOff>200025</xdr:colOff>
      <xdr:row>107</xdr:row>
      <xdr:rowOff>9525</xdr:rowOff>
    </xdr:to>
    <xdr:sp macro="" textlink="">
      <xdr:nvSpPr>
        <xdr:cNvPr id="114901" name="右中かっこ 3">
          <a:extLst>
            <a:ext uri="{FF2B5EF4-FFF2-40B4-BE49-F238E27FC236}">
              <a16:creationId xmlns:a16="http://schemas.microsoft.com/office/drawing/2014/main" id="{372EC5C1-EF81-4D11-9B27-E04C4092757E}"/>
            </a:ext>
          </a:extLst>
        </xdr:cNvPr>
        <xdr:cNvSpPr>
          <a:spLocks/>
        </xdr:cNvSpPr>
      </xdr:nvSpPr>
      <xdr:spPr bwMode="auto">
        <a:xfrm>
          <a:off x="6410325" y="16887825"/>
          <a:ext cx="200025" cy="904875"/>
        </a:xfrm>
        <a:prstGeom prst="rightBrace">
          <a:avLst>
            <a:gd name="adj1" fmla="val 8922"/>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66</xdr:row>
      <xdr:rowOff>0</xdr:rowOff>
    </xdr:from>
    <xdr:to>
      <xdr:col>11</xdr:col>
      <xdr:colOff>285750</xdr:colOff>
      <xdr:row>75</xdr:row>
      <xdr:rowOff>57150</xdr:rowOff>
    </xdr:to>
    <xdr:sp macro="" textlink="">
      <xdr:nvSpPr>
        <xdr:cNvPr id="113878" name="右中かっこ 1">
          <a:extLst>
            <a:ext uri="{FF2B5EF4-FFF2-40B4-BE49-F238E27FC236}">
              <a16:creationId xmlns:a16="http://schemas.microsoft.com/office/drawing/2014/main" id="{ECA36803-20EC-4AA4-ABA7-5B46BF91F452}"/>
            </a:ext>
          </a:extLst>
        </xdr:cNvPr>
        <xdr:cNvSpPr>
          <a:spLocks/>
        </xdr:cNvSpPr>
      </xdr:nvSpPr>
      <xdr:spPr bwMode="auto">
        <a:xfrm>
          <a:off x="6581775" y="11382375"/>
          <a:ext cx="257175" cy="1400175"/>
        </a:xfrm>
        <a:prstGeom prst="rightBrace">
          <a:avLst>
            <a:gd name="adj1" fmla="val 6402"/>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96</xdr:row>
      <xdr:rowOff>104775</xdr:rowOff>
    </xdr:from>
    <xdr:to>
      <xdr:col>11</xdr:col>
      <xdr:colOff>409575</xdr:colOff>
      <xdr:row>104</xdr:row>
      <xdr:rowOff>152400</xdr:rowOff>
    </xdr:to>
    <xdr:sp macro="" textlink="">
      <xdr:nvSpPr>
        <xdr:cNvPr id="113879" name="右中かっこ 2">
          <a:extLst>
            <a:ext uri="{FF2B5EF4-FFF2-40B4-BE49-F238E27FC236}">
              <a16:creationId xmlns:a16="http://schemas.microsoft.com/office/drawing/2014/main" id="{AD066941-4B3E-4539-B7D9-A76435F0019C}"/>
            </a:ext>
          </a:extLst>
        </xdr:cNvPr>
        <xdr:cNvSpPr>
          <a:spLocks/>
        </xdr:cNvSpPr>
      </xdr:nvSpPr>
      <xdr:spPr bwMode="auto">
        <a:xfrm>
          <a:off x="6648450" y="16173450"/>
          <a:ext cx="314325" cy="1285875"/>
        </a:xfrm>
        <a:prstGeom prst="rightBrace">
          <a:avLst>
            <a:gd name="adj1" fmla="val 666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109</xdr:row>
      <xdr:rowOff>85725</xdr:rowOff>
    </xdr:from>
    <xdr:to>
      <xdr:col>11</xdr:col>
      <xdr:colOff>200025</xdr:colOff>
      <xdr:row>115</xdr:row>
      <xdr:rowOff>9525</xdr:rowOff>
    </xdr:to>
    <xdr:sp macro="" textlink="">
      <xdr:nvSpPr>
        <xdr:cNvPr id="113880" name="右中かっこ 3">
          <a:extLst>
            <a:ext uri="{FF2B5EF4-FFF2-40B4-BE49-F238E27FC236}">
              <a16:creationId xmlns:a16="http://schemas.microsoft.com/office/drawing/2014/main" id="{78742F72-8CD6-4FDA-938C-0657D24097D6}"/>
            </a:ext>
          </a:extLst>
        </xdr:cNvPr>
        <xdr:cNvSpPr>
          <a:spLocks/>
        </xdr:cNvSpPr>
      </xdr:nvSpPr>
      <xdr:spPr bwMode="auto">
        <a:xfrm>
          <a:off x="6553200" y="18154650"/>
          <a:ext cx="200025" cy="904875"/>
        </a:xfrm>
        <a:prstGeom prst="rightBrace">
          <a:avLst>
            <a:gd name="adj1" fmla="val 1147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93</xdr:row>
      <xdr:rowOff>104775</xdr:rowOff>
    </xdr:from>
    <xdr:to>
      <xdr:col>11</xdr:col>
      <xdr:colOff>409575</xdr:colOff>
      <xdr:row>101</xdr:row>
      <xdr:rowOff>152400</xdr:rowOff>
    </xdr:to>
    <xdr:sp macro="" textlink="">
      <xdr:nvSpPr>
        <xdr:cNvPr id="105712" name="右中かっこ 2">
          <a:extLst>
            <a:ext uri="{FF2B5EF4-FFF2-40B4-BE49-F238E27FC236}">
              <a16:creationId xmlns:a16="http://schemas.microsoft.com/office/drawing/2014/main" id="{A6E1626C-1DB8-4AA6-81D9-EBBE96A3FCA4}"/>
            </a:ext>
          </a:extLst>
        </xdr:cNvPr>
        <xdr:cNvSpPr>
          <a:spLocks/>
        </xdr:cNvSpPr>
      </xdr:nvSpPr>
      <xdr:spPr bwMode="auto">
        <a:xfrm>
          <a:off x="6505575" y="1564957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104</xdr:row>
      <xdr:rowOff>85725</xdr:rowOff>
    </xdr:from>
    <xdr:to>
      <xdr:col>11</xdr:col>
      <xdr:colOff>200025</xdr:colOff>
      <xdr:row>111</xdr:row>
      <xdr:rowOff>9525</xdr:rowOff>
    </xdr:to>
    <xdr:sp macro="" textlink="">
      <xdr:nvSpPr>
        <xdr:cNvPr id="105713" name="右中かっこ 3">
          <a:extLst>
            <a:ext uri="{FF2B5EF4-FFF2-40B4-BE49-F238E27FC236}">
              <a16:creationId xmlns:a16="http://schemas.microsoft.com/office/drawing/2014/main" id="{B4B5EE1F-1452-4CE6-B487-C780BEE458BD}"/>
            </a:ext>
          </a:extLst>
        </xdr:cNvPr>
        <xdr:cNvSpPr>
          <a:spLocks/>
        </xdr:cNvSpPr>
      </xdr:nvSpPr>
      <xdr:spPr bwMode="auto">
        <a:xfrm>
          <a:off x="6410325" y="1730692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409575</xdr:colOff>
      <xdr:row>67</xdr:row>
      <xdr:rowOff>85725</xdr:rowOff>
    </xdr:from>
    <xdr:to>
      <xdr:col>9</xdr:col>
      <xdr:colOff>714375</xdr:colOff>
      <xdr:row>75</xdr:row>
      <xdr:rowOff>114300</xdr:rowOff>
    </xdr:to>
    <xdr:sp macro="" textlink="">
      <xdr:nvSpPr>
        <xdr:cNvPr id="105714" name="右中かっこ 2">
          <a:extLst>
            <a:ext uri="{FF2B5EF4-FFF2-40B4-BE49-F238E27FC236}">
              <a16:creationId xmlns:a16="http://schemas.microsoft.com/office/drawing/2014/main" id="{EEA529E3-CB82-4653-BDBC-C40772891F6A}"/>
            </a:ext>
          </a:extLst>
        </xdr:cNvPr>
        <xdr:cNvSpPr>
          <a:spLocks/>
        </xdr:cNvSpPr>
      </xdr:nvSpPr>
      <xdr:spPr bwMode="auto">
        <a:xfrm>
          <a:off x="5524500" y="11382375"/>
          <a:ext cx="238125" cy="1343025"/>
        </a:xfrm>
        <a:prstGeom prst="rightBrace">
          <a:avLst>
            <a:gd name="adj1" fmla="val 8382"/>
            <a:gd name="adj2" fmla="val 46398"/>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285750</xdr:colOff>
      <xdr:row>79</xdr:row>
      <xdr:rowOff>57150</xdr:rowOff>
    </xdr:to>
    <xdr:sp macro="" textlink="">
      <xdr:nvSpPr>
        <xdr:cNvPr id="104689" name="右中かっこ 1">
          <a:extLst>
            <a:ext uri="{FF2B5EF4-FFF2-40B4-BE49-F238E27FC236}">
              <a16:creationId xmlns:a16="http://schemas.microsoft.com/office/drawing/2014/main" id="{C048A376-98E8-426B-8C31-21C2830845BB}"/>
            </a:ext>
          </a:extLst>
        </xdr:cNvPr>
        <xdr:cNvSpPr>
          <a:spLocks/>
        </xdr:cNvSpPr>
      </xdr:nvSpPr>
      <xdr:spPr bwMode="auto">
        <a:xfrm>
          <a:off x="6438900" y="11601450"/>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100</xdr:row>
      <xdr:rowOff>104775</xdr:rowOff>
    </xdr:from>
    <xdr:to>
      <xdr:col>11</xdr:col>
      <xdr:colOff>409575</xdr:colOff>
      <xdr:row>108</xdr:row>
      <xdr:rowOff>152400</xdr:rowOff>
    </xdr:to>
    <xdr:sp macro="" textlink="">
      <xdr:nvSpPr>
        <xdr:cNvPr id="104690" name="右中かっこ 2">
          <a:extLst>
            <a:ext uri="{FF2B5EF4-FFF2-40B4-BE49-F238E27FC236}">
              <a16:creationId xmlns:a16="http://schemas.microsoft.com/office/drawing/2014/main" id="{57E8DF8E-5ED6-4740-8896-8707D819CAD4}"/>
            </a:ext>
          </a:extLst>
        </xdr:cNvPr>
        <xdr:cNvSpPr>
          <a:spLocks/>
        </xdr:cNvSpPr>
      </xdr:nvSpPr>
      <xdr:spPr bwMode="auto">
        <a:xfrm>
          <a:off x="6505575" y="1639252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112</xdr:row>
      <xdr:rowOff>85725</xdr:rowOff>
    </xdr:from>
    <xdr:to>
      <xdr:col>11</xdr:col>
      <xdr:colOff>200025</xdr:colOff>
      <xdr:row>119</xdr:row>
      <xdr:rowOff>9525</xdr:rowOff>
    </xdr:to>
    <xdr:sp macro="" textlink="">
      <xdr:nvSpPr>
        <xdr:cNvPr id="104691" name="右中かっこ 3">
          <a:extLst>
            <a:ext uri="{FF2B5EF4-FFF2-40B4-BE49-F238E27FC236}">
              <a16:creationId xmlns:a16="http://schemas.microsoft.com/office/drawing/2014/main" id="{776AE809-3FEC-4412-BD37-91B7A47D1926}"/>
            </a:ext>
          </a:extLst>
        </xdr:cNvPr>
        <xdr:cNvSpPr>
          <a:spLocks/>
        </xdr:cNvSpPr>
      </xdr:nvSpPr>
      <xdr:spPr bwMode="auto">
        <a:xfrm>
          <a:off x="6410325" y="18211800"/>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285750</xdr:colOff>
      <xdr:row>78</xdr:row>
      <xdr:rowOff>57150</xdr:rowOff>
    </xdr:to>
    <xdr:sp macro="" textlink="">
      <xdr:nvSpPr>
        <xdr:cNvPr id="115924" name="右中かっこ 1">
          <a:extLst>
            <a:ext uri="{FF2B5EF4-FFF2-40B4-BE49-F238E27FC236}">
              <a16:creationId xmlns:a16="http://schemas.microsoft.com/office/drawing/2014/main" id="{CD922063-9104-4839-B589-80BF4C29B39B}"/>
            </a:ext>
          </a:extLst>
        </xdr:cNvPr>
        <xdr:cNvSpPr>
          <a:spLocks/>
        </xdr:cNvSpPr>
      </xdr:nvSpPr>
      <xdr:spPr bwMode="auto">
        <a:xfrm>
          <a:off x="6438900" y="1193482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101</xdr:row>
      <xdr:rowOff>104775</xdr:rowOff>
    </xdr:from>
    <xdr:to>
      <xdr:col>11</xdr:col>
      <xdr:colOff>409575</xdr:colOff>
      <xdr:row>109</xdr:row>
      <xdr:rowOff>152400</xdr:rowOff>
    </xdr:to>
    <xdr:sp macro="" textlink="">
      <xdr:nvSpPr>
        <xdr:cNvPr id="115925" name="右中かっこ 2">
          <a:extLst>
            <a:ext uri="{FF2B5EF4-FFF2-40B4-BE49-F238E27FC236}">
              <a16:creationId xmlns:a16="http://schemas.microsoft.com/office/drawing/2014/main" id="{843D8AC2-F7A7-48CD-890C-250E9A277952}"/>
            </a:ext>
          </a:extLst>
        </xdr:cNvPr>
        <xdr:cNvSpPr>
          <a:spLocks/>
        </xdr:cNvSpPr>
      </xdr:nvSpPr>
      <xdr:spPr bwMode="auto">
        <a:xfrm>
          <a:off x="6505575" y="1704975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113</xdr:row>
      <xdr:rowOff>85725</xdr:rowOff>
    </xdr:from>
    <xdr:to>
      <xdr:col>11</xdr:col>
      <xdr:colOff>200025</xdr:colOff>
      <xdr:row>120</xdr:row>
      <xdr:rowOff>9525</xdr:rowOff>
    </xdr:to>
    <xdr:sp macro="" textlink="">
      <xdr:nvSpPr>
        <xdr:cNvPr id="115926" name="右中かっこ 3">
          <a:extLst>
            <a:ext uri="{FF2B5EF4-FFF2-40B4-BE49-F238E27FC236}">
              <a16:creationId xmlns:a16="http://schemas.microsoft.com/office/drawing/2014/main" id="{AE761DFC-CE3F-4272-9E71-9E987392CDD7}"/>
            </a:ext>
          </a:extLst>
        </xdr:cNvPr>
        <xdr:cNvSpPr>
          <a:spLocks/>
        </xdr:cNvSpPr>
      </xdr:nvSpPr>
      <xdr:spPr bwMode="auto">
        <a:xfrm>
          <a:off x="6410325" y="1886902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28575</xdr:colOff>
      <xdr:row>62</xdr:row>
      <xdr:rowOff>0</xdr:rowOff>
    </xdr:from>
    <xdr:to>
      <xdr:col>11</xdr:col>
      <xdr:colOff>285750</xdr:colOff>
      <xdr:row>71</xdr:row>
      <xdr:rowOff>57150</xdr:rowOff>
    </xdr:to>
    <xdr:sp macro="" textlink="">
      <xdr:nvSpPr>
        <xdr:cNvPr id="107760" name="右中かっこ 1">
          <a:extLst>
            <a:ext uri="{FF2B5EF4-FFF2-40B4-BE49-F238E27FC236}">
              <a16:creationId xmlns:a16="http://schemas.microsoft.com/office/drawing/2014/main" id="{53F7CBF1-AE19-47DA-9BEB-54D7EA08718F}"/>
            </a:ext>
          </a:extLst>
        </xdr:cNvPr>
        <xdr:cNvSpPr>
          <a:spLocks/>
        </xdr:cNvSpPr>
      </xdr:nvSpPr>
      <xdr:spPr bwMode="auto">
        <a:xfrm>
          <a:off x="6515100" y="10839450"/>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92</xdr:row>
      <xdr:rowOff>104775</xdr:rowOff>
    </xdr:from>
    <xdr:to>
      <xdr:col>11</xdr:col>
      <xdr:colOff>409575</xdr:colOff>
      <xdr:row>99</xdr:row>
      <xdr:rowOff>152400</xdr:rowOff>
    </xdr:to>
    <xdr:sp macro="" textlink="">
      <xdr:nvSpPr>
        <xdr:cNvPr id="107761" name="右中かっこ 2">
          <a:extLst>
            <a:ext uri="{FF2B5EF4-FFF2-40B4-BE49-F238E27FC236}">
              <a16:creationId xmlns:a16="http://schemas.microsoft.com/office/drawing/2014/main" id="{B2119B03-EC57-462A-92DE-2DA0BDB0BA2A}"/>
            </a:ext>
          </a:extLst>
        </xdr:cNvPr>
        <xdr:cNvSpPr>
          <a:spLocks/>
        </xdr:cNvSpPr>
      </xdr:nvSpPr>
      <xdr:spPr bwMode="auto">
        <a:xfrm>
          <a:off x="6581775" y="15782925"/>
          <a:ext cx="314325" cy="1190625"/>
        </a:xfrm>
        <a:prstGeom prst="rightBrace">
          <a:avLst>
            <a:gd name="adj1" fmla="val 6506"/>
            <a:gd name="adj2" fmla="val 46398"/>
          </a:avLst>
        </a:prstGeom>
        <a:solidFill>
          <a:srgbClr val="FFFFFF"/>
        </a:solidFill>
        <a:ln w="9525" algn="ctr">
          <a:solidFill>
            <a:srgbClr val="000000"/>
          </a:solidFill>
          <a:round/>
          <a:headEnd/>
          <a:tailEnd/>
        </a:ln>
      </xdr:spPr>
    </xdr:sp>
    <xdr:clientData/>
  </xdr:twoCellAnchor>
  <xdr:twoCellAnchor>
    <xdr:from>
      <xdr:col>10</xdr:col>
      <xdr:colOff>695325</xdr:colOff>
      <xdr:row>103</xdr:row>
      <xdr:rowOff>85725</xdr:rowOff>
    </xdr:from>
    <xdr:to>
      <xdr:col>11</xdr:col>
      <xdr:colOff>200025</xdr:colOff>
      <xdr:row>109</xdr:row>
      <xdr:rowOff>9525</xdr:rowOff>
    </xdr:to>
    <xdr:sp macro="" textlink="">
      <xdr:nvSpPr>
        <xdr:cNvPr id="107762" name="右中かっこ 3">
          <a:extLst>
            <a:ext uri="{FF2B5EF4-FFF2-40B4-BE49-F238E27FC236}">
              <a16:creationId xmlns:a16="http://schemas.microsoft.com/office/drawing/2014/main" id="{5DC45CBD-5D44-409E-9BA6-4555CD981AEE}"/>
            </a:ext>
          </a:extLst>
        </xdr:cNvPr>
        <xdr:cNvSpPr>
          <a:spLocks/>
        </xdr:cNvSpPr>
      </xdr:nvSpPr>
      <xdr:spPr bwMode="auto">
        <a:xfrm>
          <a:off x="6457950" y="17583150"/>
          <a:ext cx="228600" cy="895350"/>
        </a:xfrm>
        <a:prstGeom prst="rightBrace">
          <a:avLst>
            <a:gd name="adj1" fmla="val 772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95250</xdr:colOff>
      <xdr:row>102</xdr:row>
      <xdr:rowOff>104775</xdr:rowOff>
    </xdr:from>
    <xdr:to>
      <xdr:col>11</xdr:col>
      <xdr:colOff>409575</xdr:colOff>
      <xdr:row>110</xdr:row>
      <xdr:rowOff>152400</xdr:rowOff>
    </xdr:to>
    <xdr:sp macro="" textlink="">
      <xdr:nvSpPr>
        <xdr:cNvPr id="118953" name="右中かっこ 2">
          <a:extLst>
            <a:ext uri="{FF2B5EF4-FFF2-40B4-BE49-F238E27FC236}">
              <a16:creationId xmlns:a16="http://schemas.microsoft.com/office/drawing/2014/main" id="{C099ABF9-D0B0-4EAF-9015-7FE956BED55F}"/>
            </a:ext>
          </a:extLst>
        </xdr:cNvPr>
        <xdr:cNvSpPr>
          <a:spLocks/>
        </xdr:cNvSpPr>
      </xdr:nvSpPr>
      <xdr:spPr bwMode="auto">
        <a:xfrm>
          <a:off x="6505575" y="1655445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114</xdr:row>
      <xdr:rowOff>85725</xdr:rowOff>
    </xdr:from>
    <xdr:to>
      <xdr:col>11</xdr:col>
      <xdr:colOff>200025</xdr:colOff>
      <xdr:row>121</xdr:row>
      <xdr:rowOff>9525</xdr:rowOff>
    </xdr:to>
    <xdr:sp macro="" textlink="">
      <xdr:nvSpPr>
        <xdr:cNvPr id="118954" name="右中かっこ 3">
          <a:extLst>
            <a:ext uri="{FF2B5EF4-FFF2-40B4-BE49-F238E27FC236}">
              <a16:creationId xmlns:a16="http://schemas.microsoft.com/office/drawing/2014/main" id="{ED99EC43-2AC1-4C67-BE7A-4DC3833C0407}"/>
            </a:ext>
          </a:extLst>
        </xdr:cNvPr>
        <xdr:cNvSpPr>
          <a:spLocks/>
        </xdr:cNvSpPr>
      </xdr:nvSpPr>
      <xdr:spPr bwMode="auto">
        <a:xfrm>
          <a:off x="6410325" y="18373725"/>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390525</xdr:colOff>
      <xdr:row>70</xdr:row>
      <xdr:rowOff>0</xdr:rowOff>
    </xdr:from>
    <xdr:to>
      <xdr:col>10</xdr:col>
      <xdr:colOff>714375</xdr:colOff>
      <xdr:row>79</xdr:row>
      <xdr:rowOff>190500</xdr:rowOff>
    </xdr:to>
    <xdr:sp macro="" textlink="">
      <xdr:nvSpPr>
        <xdr:cNvPr id="118955" name="右中かっこ 2">
          <a:extLst>
            <a:ext uri="{FF2B5EF4-FFF2-40B4-BE49-F238E27FC236}">
              <a16:creationId xmlns:a16="http://schemas.microsoft.com/office/drawing/2014/main" id="{B4E5276D-EFAD-4CA9-8FAF-CD6160E05A6B}"/>
            </a:ext>
          </a:extLst>
        </xdr:cNvPr>
        <xdr:cNvSpPr>
          <a:spLocks/>
        </xdr:cNvSpPr>
      </xdr:nvSpPr>
      <xdr:spPr bwMode="auto">
        <a:xfrm>
          <a:off x="6153150" y="11601450"/>
          <a:ext cx="257175" cy="1343025"/>
        </a:xfrm>
        <a:prstGeom prst="rightBrace">
          <a:avLst>
            <a:gd name="adj1" fmla="val 8389"/>
            <a:gd name="adj2" fmla="val 46398"/>
          </a:avLst>
        </a:prstGeom>
        <a:solidFill>
          <a:srgbClr val="FFFFFF"/>
        </a:solidFill>
        <a:ln w="9525" algn="ctr">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95250</xdr:colOff>
      <xdr:row>84</xdr:row>
      <xdr:rowOff>104775</xdr:rowOff>
    </xdr:from>
    <xdr:to>
      <xdr:col>11</xdr:col>
      <xdr:colOff>409575</xdr:colOff>
      <xdr:row>92</xdr:row>
      <xdr:rowOff>152400</xdr:rowOff>
    </xdr:to>
    <xdr:sp macro="" textlink="">
      <xdr:nvSpPr>
        <xdr:cNvPr id="106735" name="右中かっこ 2">
          <a:extLst>
            <a:ext uri="{FF2B5EF4-FFF2-40B4-BE49-F238E27FC236}">
              <a16:creationId xmlns:a16="http://schemas.microsoft.com/office/drawing/2014/main" id="{196AB0B5-DEF0-4DB4-84ED-1BE1580DEB76}"/>
            </a:ext>
          </a:extLst>
        </xdr:cNvPr>
        <xdr:cNvSpPr>
          <a:spLocks/>
        </xdr:cNvSpPr>
      </xdr:nvSpPr>
      <xdr:spPr bwMode="auto">
        <a:xfrm>
          <a:off x="6505575" y="14782800"/>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96</xdr:row>
      <xdr:rowOff>85725</xdr:rowOff>
    </xdr:from>
    <xdr:to>
      <xdr:col>11</xdr:col>
      <xdr:colOff>200025</xdr:colOff>
      <xdr:row>103</xdr:row>
      <xdr:rowOff>0</xdr:rowOff>
    </xdr:to>
    <xdr:sp macro="" textlink="">
      <xdr:nvSpPr>
        <xdr:cNvPr id="106736" name="右中かっこ 3">
          <a:extLst>
            <a:ext uri="{FF2B5EF4-FFF2-40B4-BE49-F238E27FC236}">
              <a16:creationId xmlns:a16="http://schemas.microsoft.com/office/drawing/2014/main" id="{9EC8A71E-EF38-4005-8328-8C8B337C3DFB}"/>
            </a:ext>
          </a:extLst>
        </xdr:cNvPr>
        <xdr:cNvSpPr>
          <a:spLocks/>
        </xdr:cNvSpPr>
      </xdr:nvSpPr>
      <xdr:spPr bwMode="auto">
        <a:xfrm>
          <a:off x="6410325" y="16602075"/>
          <a:ext cx="200025" cy="1057275"/>
        </a:xfrm>
        <a:prstGeom prst="rightBrace">
          <a:avLst>
            <a:gd name="adj1" fmla="val 1042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590550</xdr:colOff>
      <xdr:row>57</xdr:row>
      <xdr:rowOff>123825</xdr:rowOff>
    </xdr:from>
    <xdr:to>
      <xdr:col>10</xdr:col>
      <xdr:colOff>161925</xdr:colOff>
      <xdr:row>65</xdr:row>
      <xdr:rowOff>76200</xdr:rowOff>
    </xdr:to>
    <xdr:sp macro="" textlink="">
      <xdr:nvSpPr>
        <xdr:cNvPr id="106737" name="右中かっこ 2">
          <a:extLst>
            <a:ext uri="{FF2B5EF4-FFF2-40B4-BE49-F238E27FC236}">
              <a16:creationId xmlns:a16="http://schemas.microsoft.com/office/drawing/2014/main" id="{62B50840-A3FA-4EC7-9FE6-ADB4F2853355}"/>
            </a:ext>
          </a:extLst>
        </xdr:cNvPr>
        <xdr:cNvSpPr>
          <a:spLocks/>
        </xdr:cNvSpPr>
      </xdr:nvSpPr>
      <xdr:spPr bwMode="auto">
        <a:xfrm>
          <a:off x="5705475" y="10344150"/>
          <a:ext cx="219075" cy="1304925"/>
        </a:xfrm>
        <a:prstGeom prst="rightBrace">
          <a:avLst>
            <a:gd name="adj1" fmla="val 11141"/>
            <a:gd name="adj2" fmla="val 46398"/>
          </a:avLst>
        </a:prstGeom>
        <a:solidFill>
          <a:srgbClr val="FFFFFF"/>
        </a:solidFill>
        <a:ln w="9525" algn="ctr">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285750</xdr:colOff>
      <xdr:row>78</xdr:row>
      <xdr:rowOff>57150</xdr:rowOff>
    </xdr:to>
    <xdr:sp macro="" textlink="">
      <xdr:nvSpPr>
        <xdr:cNvPr id="116943" name="右中かっこ 1">
          <a:extLst>
            <a:ext uri="{FF2B5EF4-FFF2-40B4-BE49-F238E27FC236}">
              <a16:creationId xmlns:a16="http://schemas.microsoft.com/office/drawing/2014/main" id="{081EE86D-050F-4A1E-831D-71CA85CFDBA7}"/>
            </a:ext>
          </a:extLst>
        </xdr:cNvPr>
        <xdr:cNvSpPr>
          <a:spLocks/>
        </xdr:cNvSpPr>
      </xdr:nvSpPr>
      <xdr:spPr bwMode="auto">
        <a:xfrm>
          <a:off x="6438900" y="11210925"/>
          <a:ext cx="257175" cy="1400175"/>
        </a:xfrm>
        <a:prstGeom prst="rightBrace">
          <a:avLst>
            <a:gd name="adj1" fmla="val 6528"/>
            <a:gd name="adj2" fmla="val 54796"/>
          </a:avLst>
        </a:prstGeom>
        <a:solidFill>
          <a:srgbClr val="FFFFFF"/>
        </a:solidFill>
        <a:ln w="9525" algn="ctr">
          <a:solidFill>
            <a:srgbClr val="000000"/>
          </a:solidFill>
          <a:round/>
          <a:headEnd/>
          <a:tailEnd/>
        </a:ln>
      </xdr:spPr>
    </xdr:sp>
    <xdr:clientData/>
  </xdr:twoCellAnchor>
  <xdr:twoCellAnchor>
    <xdr:from>
      <xdr:col>11</xdr:col>
      <xdr:colOff>95250</xdr:colOff>
      <xdr:row>100</xdr:row>
      <xdr:rowOff>104775</xdr:rowOff>
    </xdr:from>
    <xdr:to>
      <xdr:col>11</xdr:col>
      <xdr:colOff>409575</xdr:colOff>
      <xdr:row>108</xdr:row>
      <xdr:rowOff>152400</xdr:rowOff>
    </xdr:to>
    <xdr:sp macro="" textlink="">
      <xdr:nvSpPr>
        <xdr:cNvPr id="116944" name="右中かっこ 2">
          <a:extLst>
            <a:ext uri="{FF2B5EF4-FFF2-40B4-BE49-F238E27FC236}">
              <a16:creationId xmlns:a16="http://schemas.microsoft.com/office/drawing/2014/main" id="{9CF6E3BE-5E1B-4835-B778-C51203A4C548}"/>
            </a:ext>
          </a:extLst>
        </xdr:cNvPr>
        <xdr:cNvSpPr>
          <a:spLocks/>
        </xdr:cNvSpPr>
      </xdr:nvSpPr>
      <xdr:spPr bwMode="auto">
        <a:xfrm>
          <a:off x="6505575" y="16163925"/>
          <a:ext cx="314325" cy="1285875"/>
        </a:xfrm>
        <a:prstGeom prst="rightBrace">
          <a:avLst>
            <a:gd name="adj1" fmla="val 7027"/>
            <a:gd name="adj2" fmla="val 46398"/>
          </a:avLst>
        </a:prstGeom>
        <a:solidFill>
          <a:srgbClr val="FFFFFF"/>
        </a:solidFill>
        <a:ln w="9525" algn="ctr">
          <a:solidFill>
            <a:srgbClr val="000000"/>
          </a:solidFill>
          <a:round/>
          <a:headEnd/>
          <a:tailEnd/>
        </a:ln>
      </xdr:spPr>
    </xdr:sp>
    <xdr:clientData/>
  </xdr:twoCellAnchor>
  <xdr:twoCellAnchor>
    <xdr:from>
      <xdr:col>10</xdr:col>
      <xdr:colOff>685800</xdr:colOff>
      <xdr:row>112</xdr:row>
      <xdr:rowOff>85725</xdr:rowOff>
    </xdr:from>
    <xdr:to>
      <xdr:col>11</xdr:col>
      <xdr:colOff>200025</xdr:colOff>
      <xdr:row>119</xdr:row>
      <xdr:rowOff>9525</xdr:rowOff>
    </xdr:to>
    <xdr:sp macro="" textlink="">
      <xdr:nvSpPr>
        <xdr:cNvPr id="116945" name="右中かっこ 3">
          <a:extLst>
            <a:ext uri="{FF2B5EF4-FFF2-40B4-BE49-F238E27FC236}">
              <a16:creationId xmlns:a16="http://schemas.microsoft.com/office/drawing/2014/main" id="{B9D74916-BE5C-47F2-98EC-3E6863B00487}"/>
            </a:ext>
          </a:extLst>
        </xdr:cNvPr>
        <xdr:cNvSpPr>
          <a:spLocks/>
        </xdr:cNvSpPr>
      </xdr:nvSpPr>
      <xdr:spPr bwMode="auto">
        <a:xfrm>
          <a:off x="6410325" y="17983200"/>
          <a:ext cx="200025" cy="1066800"/>
        </a:xfrm>
        <a:prstGeom prst="rightBrace">
          <a:avLst>
            <a:gd name="adj1" fmla="val 1051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000" baseline="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285"/>
  <sheetViews>
    <sheetView view="pageBreakPreview" topLeftCell="A14" zoomScaleNormal="100" zoomScaleSheetLayoutView="100" workbookViewId="0">
      <selection activeCell="A45" sqref="A45:XFD45"/>
    </sheetView>
  </sheetViews>
  <sheetFormatPr defaultColWidth="9" defaultRowHeight="13.5"/>
  <cols>
    <col min="1" max="1" width="5.75" style="97" customWidth="1"/>
    <col min="2" max="2" width="13.5" style="97" customWidth="1"/>
    <col min="3" max="3" width="7.25" style="97" customWidth="1"/>
    <col min="4" max="4" width="12.875" style="97" customWidth="1"/>
    <col min="5" max="5" width="7.5" style="97" customWidth="1"/>
    <col min="6" max="6" width="13.875" style="97" customWidth="1"/>
    <col min="7" max="7" width="6.75" style="97" customWidth="1"/>
    <col min="8" max="8" width="14.375" style="97" customWidth="1"/>
    <col min="9" max="9" width="6.125" style="97" customWidth="1"/>
    <col min="10" max="10" width="12.25" style="97" customWidth="1"/>
    <col min="11" max="11" width="5.625" style="97" customWidth="1"/>
    <col min="12" max="16384" width="9" style="97"/>
  </cols>
  <sheetData>
    <row r="1" spans="1:11" ht="15.75" customHeight="1">
      <c r="J1" s="155" t="s">
        <v>0</v>
      </c>
    </row>
    <row r="2" spans="1:11" ht="15.75" customHeight="1"/>
    <row r="3" spans="1:11" ht="15.75" customHeight="1"/>
    <row r="4" spans="1:11" ht="17.25">
      <c r="A4" s="245" t="s">
        <v>1</v>
      </c>
      <c r="B4" s="245"/>
      <c r="C4" s="245"/>
      <c r="D4" s="245"/>
      <c r="E4" s="245"/>
      <c r="F4" s="245"/>
      <c r="G4" s="245"/>
      <c r="H4" s="245"/>
      <c r="I4" s="245"/>
      <c r="J4" s="245"/>
      <c r="K4" s="245"/>
    </row>
    <row r="5" spans="1:11" ht="12.75" customHeight="1">
      <c r="A5" s="174"/>
      <c r="B5" s="174"/>
      <c r="C5" s="174"/>
      <c r="D5" s="174"/>
      <c r="E5" s="174"/>
      <c r="F5" s="174"/>
      <c r="G5" s="174"/>
      <c r="H5" s="174"/>
      <c r="I5" s="174"/>
    </row>
    <row r="6" spans="1:11" ht="12.75" customHeight="1">
      <c r="A6" s="174"/>
      <c r="B6" s="174"/>
      <c r="C6" s="174"/>
      <c r="D6" s="174"/>
      <c r="E6" s="174"/>
      <c r="F6" s="174"/>
      <c r="G6" s="174"/>
      <c r="H6" s="174"/>
      <c r="I6" s="174"/>
    </row>
    <row r="7" spans="1:11" ht="12.75" customHeight="1">
      <c r="A7" s="174"/>
      <c r="B7" s="174"/>
      <c r="C7" s="174"/>
      <c r="D7" s="174"/>
      <c r="E7" s="174"/>
      <c r="F7" s="174"/>
      <c r="G7" s="174"/>
      <c r="H7" s="174"/>
      <c r="I7" s="174"/>
    </row>
    <row r="8" spans="1:11" ht="14.25">
      <c r="A8" s="227" t="s">
        <v>2</v>
      </c>
      <c r="B8" s="227"/>
      <c r="C8" s="227"/>
      <c r="D8" s="227"/>
      <c r="E8" s="227"/>
      <c r="F8" s="227"/>
      <c r="G8" s="227"/>
      <c r="H8" s="227"/>
      <c r="I8" s="227"/>
    </row>
    <row r="9" spans="1:11" ht="14.25">
      <c r="A9" s="173"/>
      <c r="B9" s="173"/>
      <c r="C9" s="173"/>
      <c r="D9" s="173"/>
      <c r="E9" s="173"/>
      <c r="F9" s="173"/>
      <c r="G9" s="173"/>
      <c r="H9" s="173"/>
      <c r="I9" s="173"/>
    </row>
    <row r="10" spans="1:11">
      <c r="A10" s="6"/>
      <c r="B10" s="9" t="s">
        <v>3</v>
      </c>
      <c r="C10" s="9"/>
      <c r="D10" s="9"/>
      <c r="E10" s="9"/>
      <c r="F10" s="9"/>
      <c r="G10" s="9"/>
      <c r="H10" s="9"/>
      <c r="I10" s="9"/>
    </row>
    <row r="12" spans="1:11" ht="14.25">
      <c r="A12" s="227" t="s">
        <v>4</v>
      </c>
      <c r="B12" s="227"/>
      <c r="C12" s="227"/>
      <c r="D12" s="227"/>
      <c r="E12" s="227"/>
      <c r="F12" s="227"/>
      <c r="G12" s="227"/>
      <c r="H12" s="227"/>
      <c r="I12" s="227"/>
    </row>
    <row r="13" spans="1:11">
      <c r="A13" s="244"/>
      <c r="B13" s="244"/>
      <c r="C13" s="244"/>
      <c r="D13" s="244"/>
      <c r="E13" s="244"/>
      <c r="F13" s="244"/>
      <c r="G13" s="244"/>
      <c r="H13" s="244"/>
      <c r="I13" s="244"/>
    </row>
    <row r="14" spans="1:11">
      <c r="A14" s="2" t="s">
        <v>5</v>
      </c>
    </row>
    <row r="15" spans="1:11">
      <c r="A15" s="4" t="s">
        <v>6</v>
      </c>
      <c r="B15" s="5" t="s">
        <v>3</v>
      </c>
    </row>
    <row r="16" spans="1:11">
      <c r="A16" s="4"/>
      <c r="B16" s="5"/>
    </row>
    <row r="17" spans="1:7">
      <c r="A17" s="2" t="s">
        <v>7</v>
      </c>
    </row>
    <row r="18" spans="1:7">
      <c r="A18" s="4" t="s">
        <v>6</v>
      </c>
      <c r="B18" s="5" t="s">
        <v>8</v>
      </c>
    </row>
    <row r="19" spans="1:7">
      <c r="A19" s="4"/>
      <c r="B19" s="5"/>
    </row>
    <row r="20" spans="1:7">
      <c r="A20" s="2" t="s">
        <v>9</v>
      </c>
    </row>
    <row r="21" spans="1:7">
      <c r="A21" s="4" t="s">
        <v>6</v>
      </c>
      <c r="B21" s="2" t="s">
        <v>10</v>
      </c>
    </row>
    <row r="22" spans="1:7">
      <c r="A22" s="4" t="s">
        <v>6</v>
      </c>
      <c r="B22" s="2" t="s">
        <v>11</v>
      </c>
    </row>
    <row r="23" spans="1:7">
      <c r="A23" s="2"/>
      <c r="B23" s="2" t="s">
        <v>12</v>
      </c>
    </row>
    <row r="24" spans="1:7">
      <c r="A24" s="2"/>
      <c r="B24" s="2" t="s">
        <v>13</v>
      </c>
    </row>
    <row r="25" spans="1:7">
      <c r="A25" s="2"/>
      <c r="B25" s="2"/>
    </row>
    <row r="26" spans="1:7">
      <c r="A26" s="2" t="s">
        <v>14</v>
      </c>
    </row>
    <row r="27" spans="1:7">
      <c r="A27" s="6" t="s">
        <v>6</v>
      </c>
      <c r="B27" s="2" t="s">
        <v>15</v>
      </c>
      <c r="C27" s="2"/>
      <c r="D27" s="2" t="s">
        <v>16</v>
      </c>
    </row>
    <row r="28" spans="1:7">
      <c r="A28" s="6"/>
      <c r="B28" s="2"/>
      <c r="C28" s="2"/>
      <c r="D28" s="2" t="s">
        <v>17</v>
      </c>
    </row>
    <row r="29" spans="1:7">
      <c r="A29" s="6"/>
      <c r="B29" s="2"/>
      <c r="C29" s="2"/>
      <c r="D29" s="2" t="s">
        <v>18</v>
      </c>
    </row>
    <row r="30" spans="1:7">
      <c r="A30" s="6" t="s">
        <v>6</v>
      </c>
      <c r="B30" s="2" t="s">
        <v>19</v>
      </c>
      <c r="C30" s="2"/>
      <c r="D30" s="2" t="s">
        <v>20</v>
      </c>
    </row>
    <row r="31" spans="1:7">
      <c r="A31" s="6"/>
      <c r="B31" s="2"/>
      <c r="C31" s="2"/>
      <c r="D31" s="2" t="s">
        <v>21</v>
      </c>
    </row>
    <row r="32" spans="1:7">
      <c r="A32" s="6" t="s">
        <v>6</v>
      </c>
      <c r="B32" s="2" t="s">
        <v>22</v>
      </c>
      <c r="C32" s="2"/>
      <c r="D32" s="2" t="s">
        <v>23</v>
      </c>
      <c r="G32" s="98"/>
    </row>
    <row r="33" spans="1:10">
      <c r="A33" s="6"/>
      <c r="B33" s="2"/>
      <c r="C33" s="2"/>
      <c r="D33" s="2" t="s">
        <v>24</v>
      </c>
    </row>
    <row r="34" spans="1:10">
      <c r="D34" s="2" t="s">
        <v>25</v>
      </c>
    </row>
    <row r="35" spans="1:10">
      <c r="B35" s="2"/>
      <c r="C35" s="2"/>
      <c r="D35" s="2" t="s">
        <v>26</v>
      </c>
    </row>
    <row r="36" spans="1:10">
      <c r="B36" s="2"/>
      <c r="C36" s="2"/>
      <c r="D36" s="2" t="s">
        <v>27</v>
      </c>
      <c r="G36" s="98"/>
    </row>
    <row r="37" spans="1:10">
      <c r="B37" s="2"/>
      <c r="C37" s="167" t="s">
        <v>6</v>
      </c>
      <c r="D37" s="146" t="s">
        <v>28</v>
      </c>
      <c r="E37" s="163"/>
      <c r="F37" s="163"/>
      <c r="G37" s="168"/>
      <c r="H37" s="163"/>
      <c r="I37" s="163"/>
      <c r="J37" s="163"/>
    </row>
    <row r="38" spans="1:10">
      <c r="B38" s="2"/>
      <c r="C38" s="167"/>
      <c r="D38" s="146" t="s">
        <v>29</v>
      </c>
      <c r="E38" s="146"/>
      <c r="F38" s="146"/>
      <c r="G38" s="163"/>
      <c r="H38" s="163"/>
      <c r="I38" s="163"/>
      <c r="J38" s="163"/>
    </row>
    <row r="39" spans="1:10">
      <c r="B39" s="2"/>
      <c r="C39" s="146"/>
      <c r="D39" s="146" t="s">
        <v>30</v>
      </c>
      <c r="E39" s="146"/>
      <c r="F39" s="146"/>
      <c r="G39" s="163"/>
      <c r="H39" s="163"/>
      <c r="I39" s="163"/>
      <c r="J39" s="163"/>
    </row>
    <row r="40" spans="1:10">
      <c r="C40" s="163"/>
      <c r="D40" s="146" t="s">
        <v>31</v>
      </c>
      <c r="E40" s="146"/>
      <c r="F40" s="146"/>
      <c r="G40" s="163"/>
      <c r="H40" s="163"/>
      <c r="I40" s="163"/>
      <c r="J40" s="163"/>
    </row>
    <row r="41" spans="1:10">
      <c r="A41" s="2"/>
      <c r="B41" s="2"/>
      <c r="C41" s="146"/>
      <c r="D41" s="146" t="s">
        <v>32</v>
      </c>
      <c r="E41" s="146"/>
      <c r="F41" s="163"/>
      <c r="G41" s="146"/>
      <c r="H41" s="146"/>
      <c r="I41" s="146"/>
      <c r="J41" s="146"/>
    </row>
    <row r="42" spans="1:10">
      <c r="A42" s="2"/>
      <c r="B42" s="2"/>
      <c r="C42" s="146"/>
      <c r="D42" s="146" t="s">
        <v>33</v>
      </c>
      <c r="E42" s="146"/>
      <c r="F42" s="163"/>
      <c r="G42" s="146"/>
      <c r="H42" s="146"/>
      <c r="I42" s="146"/>
      <c r="J42" s="146"/>
    </row>
    <row r="43" spans="1:10">
      <c r="A43" s="2"/>
      <c r="B43" s="2"/>
      <c r="C43" s="146"/>
      <c r="D43" s="22" t="s">
        <v>500</v>
      </c>
      <c r="E43" s="22"/>
      <c r="F43" s="163"/>
      <c r="G43" s="146"/>
      <c r="H43" s="146"/>
      <c r="I43" s="146"/>
      <c r="J43" s="146"/>
    </row>
    <row r="44" spans="1:10">
      <c r="A44" s="2"/>
      <c r="B44" s="2"/>
      <c r="C44" s="146"/>
      <c r="D44" s="22" t="s">
        <v>501</v>
      </c>
      <c r="E44" s="22"/>
      <c r="F44" s="163"/>
      <c r="G44" s="146"/>
      <c r="H44" s="146"/>
      <c r="I44" s="146"/>
      <c r="J44" s="146"/>
    </row>
    <row r="45" spans="1:10">
      <c r="A45" s="6" t="s">
        <v>6</v>
      </c>
      <c r="B45" s="2" t="s">
        <v>34</v>
      </c>
      <c r="C45" s="2"/>
      <c r="D45" s="2" t="s">
        <v>35</v>
      </c>
      <c r="E45" s="2"/>
      <c r="G45" s="2"/>
      <c r="H45" s="2"/>
      <c r="I45" s="2"/>
      <c r="J45" s="2"/>
    </row>
    <row r="46" spans="1:10">
      <c r="A46" s="6"/>
      <c r="B46" s="2"/>
      <c r="C46" s="2"/>
      <c r="D46" s="2" t="s">
        <v>36</v>
      </c>
      <c r="E46" s="2"/>
      <c r="G46" s="2"/>
      <c r="H46" s="2"/>
      <c r="I46" s="2"/>
      <c r="J46" s="2"/>
    </row>
    <row r="47" spans="1:10">
      <c r="A47" s="2" t="s">
        <v>37</v>
      </c>
      <c r="E47" s="33"/>
      <c r="F47" s="33"/>
      <c r="G47" s="33"/>
      <c r="H47" s="33"/>
      <c r="I47" s="33"/>
      <c r="J47" s="33"/>
    </row>
    <row r="48" spans="1:10">
      <c r="B48" s="2" t="s">
        <v>38</v>
      </c>
      <c r="C48" s="2"/>
      <c r="D48" s="2"/>
      <c r="E48" s="22"/>
      <c r="F48" s="22"/>
      <c r="G48" s="22"/>
      <c r="H48" s="124"/>
      <c r="I48" s="124"/>
      <c r="J48" s="33"/>
    </row>
    <row r="49" spans="1:20">
      <c r="B49" s="2" t="s">
        <v>39</v>
      </c>
      <c r="C49" s="2"/>
      <c r="D49" s="2"/>
      <c r="E49" s="22"/>
      <c r="F49" s="22"/>
      <c r="G49" s="22"/>
      <c r="H49" s="124"/>
      <c r="I49" s="124"/>
      <c r="J49" s="33"/>
    </row>
    <row r="51" spans="1:20" ht="14.25">
      <c r="A51" s="227" t="s">
        <v>40</v>
      </c>
      <c r="B51" s="227"/>
      <c r="C51" s="227"/>
      <c r="D51" s="227"/>
      <c r="E51" s="227"/>
      <c r="F51" s="227"/>
      <c r="G51" s="227"/>
      <c r="H51" s="227"/>
      <c r="I51" s="227"/>
    </row>
    <row r="53" spans="1:20">
      <c r="A53" s="6"/>
      <c r="B53" s="9" t="s">
        <v>3</v>
      </c>
      <c r="C53" s="9"/>
      <c r="D53" s="9"/>
      <c r="E53" s="9"/>
      <c r="F53" s="9"/>
      <c r="G53" s="9"/>
      <c r="H53" s="9"/>
      <c r="I53" s="9"/>
    </row>
    <row r="55" spans="1:20" ht="14.25">
      <c r="A55" s="227" t="s">
        <v>41</v>
      </c>
      <c r="B55" s="227"/>
      <c r="C55" s="227"/>
      <c r="D55" s="227"/>
      <c r="E55" s="227"/>
      <c r="F55" s="227"/>
      <c r="G55" s="227"/>
      <c r="H55" s="227"/>
      <c r="I55" s="227"/>
    </row>
    <row r="56" spans="1:20" ht="14.25">
      <c r="A56" s="173"/>
      <c r="B56" s="173"/>
      <c r="C56" s="173"/>
      <c r="D56" s="173"/>
      <c r="E56" s="173"/>
      <c r="F56" s="173"/>
      <c r="G56" s="173"/>
      <c r="H56" s="173"/>
      <c r="I56" s="173"/>
    </row>
    <row r="57" spans="1:20">
      <c r="A57" s="6" t="s">
        <v>42</v>
      </c>
      <c r="B57" s="9" t="s">
        <v>43</v>
      </c>
      <c r="C57" s="9"/>
      <c r="D57" s="9"/>
      <c r="E57" s="9"/>
      <c r="F57" s="9" t="s">
        <v>44</v>
      </c>
      <c r="G57" s="9"/>
      <c r="H57" s="9"/>
      <c r="I57" s="9"/>
      <c r="J57" s="9"/>
    </row>
    <row r="58" spans="1:20">
      <c r="A58" s="6" t="s">
        <v>42</v>
      </c>
      <c r="B58" s="2" t="s">
        <v>45</v>
      </c>
      <c r="C58" s="2"/>
      <c r="D58" s="2"/>
      <c r="E58" s="2"/>
      <c r="F58" s="2"/>
    </row>
    <row r="59" spans="1:20">
      <c r="B59" s="14" t="s">
        <v>46</v>
      </c>
      <c r="C59" s="99"/>
      <c r="D59" s="2"/>
      <c r="E59" s="2"/>
      <c r="F59" s="2"/>
    </row>
    <row r="60" spans="1:20">
      <c r="A60" s="6" t="s">
        <v>42</v>
      </c>
      <c r="B60" s="2" t="s">
        <v>47</v>
      </c>
      <c r="C60" s="2"/>
      <c r="D60" s="2"/>
      <c r="E60" s="9"/>
      <c r="F60" s="2" t="s">
        <v>28</v>
      </c>
    </row>
    <row r="61" spans="1:20" s="13" customFormat="1" ht="12.75">
      <c r="A61" s="2"/>
      <c r="B61" s="178" t="s">
        <v>48</v>
      </c>
      <c r="C61" s="9"/>
      <c r="D61" s="9"/>
      <c r="E61" s="9"/>
      <c r="F61" s="9"/>
      <c r="G61" s="9"/>
      <c r="H61" s="9"/>
      <c r="I61" s="9"/>
      <c r="J61" s="9"/>
      <c r="K61" s="9"/>
      <c r="L61" s="2"/>
      <c r="M61" s="2"/>
      <c r="N61" s="130"/>
      <c r="P61" s="130"/>
      <c r="Q61" s="130"/>
      <c r="R61" s="130"/>
      <c r="S61" s="130"/>
      <c r="T61" s="130"/>
    </row>
    <row r="62" spans="1:20" s="13" customFormat="1" ht="12.75">
      <c r="A62" s="2"/>
      <c r="B62" s="146" t="s">
        <v>49</v>
      </c>
      <c r="C62" s="166"/>
      <c r="D62" s="166"/>
      <c r="E62" s="166"/>
      <c r="F62" s="166"/>
      <c r="G62" s="166"/>
      <c r="H62" s="166"/>
      <c r="I62" s="166"/>
      <c r="J62" s="166"/>
      <c r="K62" s="178"/>
      <c r="L62" s="2"/>
      <c r="M62" s="2"/>
      <c r="N62" s="130"/>
      <c r="P62" s="130"/>
      <c r="Q62" s="130"/>
      <c r="R62" s="130"/>
      <c r="S62" s="130"/>
      <c r="T62" s="130"/>
    </row>
    <row r="63" spans="1:20" s="22" customFormat="1" ht="12.75">
      <c r="B63" s="139" t="s">
        <v>50</v>
      </c>
      <c r="C63" s="2" t="s">
        <v>51</v>
      </c>
      <c r="D63" s="178"/>
      <c r="E63" s="178"/>
      <c r="F63" s="178"/>
      <c r="G63" s="195"/>
      <c r="H63" s="195"/>
      <c r="I63" s="195"/>
      <c r="J63" s="195"/>
      <c r="M63" s="147"/>
      <c r="O63" s="147"/>
      <c r="P63" s="147"/>
      <c r="Q63" s="147"/>
      <c r="R63" s="147"/>
      <c r="S63" s="147"/>
    </row>
    <row r="64" spans="1:20" s="22" customFormat="1" ht="12.75">
      <c r="B64" s="6"/>
      <c r="C64" s="123" t="s">
        <v>52</v>
      </c>
      <c r="D64" s="178"/>
      <c r="E64" s="178"/>
      <c r="F64" s="141"/>
      <c r="G64" s="195"/>
      <c r="H64" s="220">
        <v>1144686906</v>
      </c>
      <c r="I64" s="220"/>
      <c r="J64" s="148"/>
      <c r="K64" s="148"/>
      <c r="M64" s="147"/>
      <c r="O64" s="147"/>
      <c r="P64" s="147"/>
      <c r="Q64" s="147"/>
      <c r="R64" s="147"/>
      <c r="S64" s="147"/>
    </row>
    <row r="65" spans="2:19" s="22" customFormat="1" ht="12.75">
      <c r="B65" s="6"/>
      <c r="C65" s="142" t="s">
        <v>53</v>
      </c>
      <c r="D65" s="178"/>
      <c r="E65" s="178"/>
      <c r="F65" s="141"/>
      <c r="G65" s="195"/>
      <c r="H65" s="220">
        <v>14987094</v>
      </c>
      <c r="I65" s="220"/>
      <c r="J65" s="148"/>
      <c r="M65" s="147"/>
      <c r="O65" s="147"/>
      <c r="P65" s="147"/>
      <c r="Q65" s="147"/>
      <c r="R65" s="147"/>
      <c r="S65" s="147"/>
    </row>
    <row r="66" spans="2:19" s="22" customFormat="1" ht="12.75">
      <c r="B66" s="6"/>
      <c r="C66" s="142" t="s">
        <v>54</v>
      </c>
      <c r="D66" s="178"/>
      <c r="E66" s="178"/>
      <c r="F66" s="141"/>
      <c r="G66" s="195"/>
      <c r="H66" s="220">
        <v>103012000</v>
      </c>
      <c r="I66" s="220"/>
      <c r="J66" s="148"/>
      <c r="M66" s="147"/>
      <c r="O66" s="147"/>
      <c r="P66" s="147"/>
      <c r="Q66" s="147"/>
      <c r="R66" s="147"/>
      <c r="S66" s="147"/>
    </row>
    <row r="67" spans="2:19" s="22" customFormat="1" ht="12.75">
      <c r="B67" s="6"/>
      <c r="C67" s="142" t="s">
        <v>55</v>
      </c>
      <c r="D67" s="178"/>
      <c r="E67" s="178"/>
      <c r="F67" s="141"/>
      <c r="G67" s="195"/>
      <c r="H67" s="220">
        <v>0</v>
      </c>
      <c r="I67" s="220"/>
      <c r="J67" s="148"/>
      <c r="M67" s="147"/>
      <c r="O67" s="147"/>
      <c r="P67" s="147"/>
      <c r="Q67" s="147"/>
      <c r="R67" s="147"/>
      <c r="S67" s="147"/>
    </row>
    <row r="68" spans="2:19" s="22" customFormat="1" ht="12.75">
      <c r="B68" s="6"/>
      <c r="C68" s="142" t="s">
        <v>56</v>
      </c>
      <c r="D68" s="178"/>
      <c r="E68" s="178"/>
      <c r="F68" s="141"/>
      <c r="G68" s="193"/>
      <c r="H68" s="249">
        <v>22878300</v>
      </c>
      <c r="I68" s="249"/>
      <c r="J68" s="164"/>
      <c r="M68" s="147"/>
      <c r="O68" s="147"/>
      <c r="P68" s="147"/>
      <c r="Q68" s="147"/>
      <c r="R68" s="147"/>
      <c r="S68" s="147"/>
    </row>
    <row r="69" spans="2:19" s="22" customFormat="1" ht="12.75">
      <c r="B69" s="6"/>
      <c r="C69" s="142" t="s">
        <v>57</v>
      </c>
      <c r="D69" s="178"/>
      <c r="E69" s="178"/>
      <c r="F69" s="141"/>
      <c r="G69" s="193"/>
      <c r="H69" s="249">
        <v>-76863300</v>
      </c>
      <c r="I69" s="249"/>
      <c r="J69" s="164"/>
      <c r="M69" s="147"/>
      <c r="O69" s="147"/>
      <c r="P69" s="147"/>
      <c r="Q69" s="147"/>
      <c r="R69" s="147"/>
      <c r="S69" s="147"/>
    </row>
    <row r="70" spans="2:19" s="22" customFormat="1" thickBot="1">
      <c r="B70" s="6"/>
      <c r="C70" s="123" t="s">
        <v>58</v>
      </c>
      <c r="D70" s="178"/>
      <c r="E70" s="178"/>
      <c r="F70" s="141"/>
      <c r="G70" s="193"/>
      <c r="H70" s="250">
        <f>SUM(H64:I69)</f>
        <v>1208701000</v>
      </c>
      <c r="I70" s="250"/>
      <c r="J70" s="164"/>
      <c r="M70" s="147"/>
      <c r="O70" s="147"/>
      <c r="P70" s="147"/>
      <c r="Q70" s="147"/>
      <c r="R70" s="147"/>
      <c r="S70" s="147"/>
    </row>
    <row r="71" spans="2:19" s="22" customFormat="1" thickTop="1">
      <c r="B71" s="6"/>
      <c r="C71" s="178"/>
      <c r="D71" s="178"/>
      <c r="E71" s="178"/>
      <c r="F71" s="178"/>
      <c r="G71" s="193"/>
      <c r="H71" s="165"/>
      <c r="I71" s="165"/>
      <c r="J71" s="193"/>
      <c r="M71" s="147"/>
      <c r="O71" s="147"/>
      <c r="P71" s="147"/>
      <c r="Q71" s="147"/>
      <c r="R71" s="147"/>
      <c r="S71" s="147"/>
    </row>
    <row r="72" spans="2:19" s="22" customFormat="1" ht="12.75">
      <c r="B72" s="139" t="s">
        <v>59</v>
      </c>
      <c r="C72" s="180" t="s">
        <v>60</v>
      </c>
      <c r="D72" s="178"/>
      <c r="E72" s="178"/>
      <c r="F72" s="178"/>
      <c r="G72" s="193"/>
      <c r="H72" s="165"/>
      <c r="I72" s="165"/>
      <c r="J72" s="164"/>
      <c r="M72" s="147"/>
      <c r="O72" s="147"/>
      <c r="P72" s="147"/>
      <c r="Q72" s="147"/>
      <c r="R72" s="147"/>
      <c r="S72" s="147"/>
    </row>
    <row r="73" spans="2:19" s="22" customFormat="1" ht="12.75">
      <c r="B73" s="139"/>
      <c r="C73" s="158" t="s">
        <v>61</v>
      </c>
      <c r="D73" s="178"/>
      <c r="E73" s="178"/>
      <c r="F73" s="141"/>
      <c r="G73" s="193"/>
      <c r="H73" s="249">
        <v>1232082519</v>
      </c>
      <c r="I73" s="249"/>
      <c r="J73" s="164"/>
      <c r="M73" s="147"/>
      <c r="O73" s="147"/>
      <c r="P73" s="147"/>
      <c r="Q73" s="147"/>
      <c r="R73" s="147"/>
      <c r="S73" s="147"/>
    </row>
    <row r="74" spans="2:19" s="22" customFormat="1" ht="12.75">
      <c r="B74" s="139"/>
      <c r="C74" s="159" t="s">
        <v>62</v>
      </c>
      <c r="D74" s="178"/>
      <c r="E74" s="178"/>
      <c r="F74" s="141"/>
      <c r="G74" s="193"/>
      <c r="H74" s="249">
        <v>40812000</v>
      </c>
      <c r="I74" s="249"/>
      <c r="J74" s="164"/>
      <c r="M74" s="147"/>
      <c r="O74" s="147"/>
      <c r="P74" s="147"/>
      <c r="Q74" s="147"/>
      <c r="R74" s="147"/>
      <c r="S74" s="147"/>
    </row>
    <row r="75" spans="2:19" s="22" customFormat="1" ht="12.75">
      <c r="B75" s="139"/>
      <c r="C75" s="159" t="s">
        <v>63</v>
      </c>
      <c r="D75" s="178"/>
      <c r="E75" s="178"/>
      <c r="F75" s="141"/>
      <c r="G75" s="193"/>
      <c r="H75" s="249">
        <v>121211366</v>
      </c>
      <c r="I75" s="249"/>
      <c r="J75" s="164"/>
      <c r="M75" s="147"/>
      <c r="O75" s="147"/>
      <c r="P75" s="147"/>
      <c r="Q75" s="147"/>
      <c r="R75" s="147"/>
      <c r="S75" s="147"/>
    </row>
    <row r="76" spans="2:19" s="22" customFormat="1" ht="12.75">
      <c r="B76" s="139"/>
      <c r="C76" s="159" t="s">
        <v>64</v>
      </c>
      <c r="D76" s="178"/>
      <c r="E76" s="178"/>
      <c r="F76" s="141"/>
      <c r="G76" s="193"/>
      <c r="H76" s="249">
        <v>101609822</v>
      </c>
      <c r="I76" s="249"/>
      <c r="J76" s="164"/>
      <c r="M76" s="147"/>
      <c r="O76" s="147"/>
      <c r="P76" s="147"/>
      <c r="Q76" s="147"/>
      <c r="R76" s="147"/>
      <c r="S76" s="147"/>
    </row>
    <row r="77" spans="2:19" s="22" customFormat="1" ht="12.75">
      <c r="B77" s="139"/>
      <c r="C77" s="159" t="s">
        <v>65</v>
      </c>
      <c r="D77" s="178"/>
      <c r="E77" s="178"/>
      <c r="F77" s="141"/>
      <c r="G77" s="193"/>
      <c r="H77" s="249">
        <f>+H69</f>
        <v>-76863300</v>
      </c>
      <c r="I77" s="249"/>
      <c r="J77" s="164"/>
      <c r="M77" s="147"/>
      <c r="O77" s="147"/>
      <c r="P77" s="147"/>
      <c r="Q77" s="147"/>
      <c r="R77" s="147"/>
      <c r="S77" s="147"/>
    </row>
    <row r="78" spans="2:19" s="22" customFormat="1" thickBot="1">
      <c r="B78" s="139"/>
      <c r="C78" s="158" t="s">
        <v>66</v>
      </c>
      <c r="D78" s="178"/>
      <c r="E78" s="178"/>
      <c r="F78" s="141"/>
      <c r="G78" s="193"/>
      <c r="H78" s="250">
        <f>SUM(H73:I77)</f>
        <v>1418852407</v>
      </c>
      <c r="I78" s="250"/>
      <c r="J78" s="164"/>
      <c r="M78" s="147"/>
      <c r="O78" s="147"/>
      <c r="P78" s="147"/>
      <c r="Q78" s="147"/>
      <c r="R78" s="147"/>
      <c r="S78" s="147"/>
    </row>
    <row r="79" spans="2:19" s="22" customFormat="1" thickTop="1">
      <c r="B79" s="139"/>
      <c r="C79" s="178"/>
      <c r="D79" s="178"/>
      <c r="E79" s="178"/>
      <c r="F79" s="178"/>
      <c r="G79" s="195"/>
      <c r="H79" s="156"/>
      <c r="I79" s="156"/>
      <c r="J79" s="195"/>
      <c r="M79" s="147"/>
      <c r="O79" s="147"/>
      <c r="P79" s="147"/>
      <c r="Q79" s="147"/>
      <c r="R79" s="147"/>
      <c r="S79" s="147"/>
    </row>
    <row r="80" spans="2:19" s="22" customFormat="1" ht="12.75">
      <c r="B80" s="139" t="s">
        <v>67</v>
      </c>
      <c r="C80" s="2" t="s">
        <v>68</v>
      </c>
      <c r="D80" s="178"/>
      <c r="E80" s="178"/>
      <c r="F80" s="178"/>
      <c r="G80" s="195"/>
      <c r="H80" s="156"/>
      <c r="I80" s="156"/>
      <c r="J80" s="195"/>
      <c r="M80" s="147"/>
      <c r="O80" s="147"/>
      <c r="P80" s="147"/>
      <c r="Q80" s="147"/>
      <c r="R80" s="147"/>
      <c r="S80" s="147"/>
    </row>
    <row r="81" spans="1:20" s="33" customFormat="1">
      <c r="B81" s="99"/>
      <c r="C81" s="123" t="s">
        <v>69</v>
      </c>
      <c r="D81" s="2"/>
      <c r="E81" s="2"/>
      <c r="F81" s="99"/>
      <c r="G81" s="149"/>
      <c r="H81" s="221">
        <f>+H70</f>
        <v>1208701000</v>
      </c>
      <c r="I81" s="221"/>
      <c r="J81" s="148"/>
      <c r="M81" s="150"/>
      <c r="O81" s="150"/>
      <c r="P81" s="150"/>
      <c r="Q81" s="150"/>
      <c r="R81" s="150"/>
      <c r="S81" s="150"/>
    </row>
    <row r="82" spans="1:20" s="22" customFormat="1" ht="12.75">
      <c r="B82" s="143"/>
      <c r="C82" s="123" t="s">
        <v>70</v>
      </c>
      <c r="D82" s="178"/>
      <c r="E82" s="178"/>
      <c r="F82" s="178"/>
      <c r="G82" s="195"/>
      <c r="H82" s="221">
        <f>+H78</f>
        <v>1418852407</v>
      </c>
      <c r="I82" s="222"/>
      <c r="J82" s="148"/>
      <c r="M82" s="147"/>
      <c r="O82" s="147"/>
      <c r="P82" s="147"/>
      <c r="Q82" s="147"/>
      <c r="R82" s="147"/>
      <c r="S82" s="147"/>
    </row>
    <row r="83" spans="1:20" s="22" customFormat="1" thickBot="1">
      <c r="B83" s="2"/>
      <c r="C83" s="123" t="s">
        <v>71</v>
      </c>
      <c r="D83" s="2"/>
      <c r="E83" s="2"/>
      <c r="F83" s="2"/>
      <c r="H83" s="218">
        <f>+H81-H82</f>
        <v>-210151407</v>
      </c>
      <c r="I83" s="219"/>
      <c r="J83" s="148"/>
      <c r="M83" s="147"/>
      <c r="O83" s="147"/>
      <c r="P83" s="147"/>
      <c r="Q83" s="147"/>
      <c r="R83" s="147"/>
      <c r="S83" s="147"/>
    </row>
    <row r="84" spans="1:20" s="22" customFormat="1" thickTop="1">
      <c r="B84" s="2"/>
      <c r="C84" s="2"/>
      <c r="D84" s="2"/>
      <c r="E84" s="2"/>
      <c r="F84" s="2"/>
      <c r="H84" s="157"/>
      <c r="I84" s="157"/>
      <c r="M84" s="147"/>
      <c r="O84" s="147"/>
      <c r="P84" s="147"/>
      <c r="Q84" s="147"/>
      <c r="R84" s="147"/>
      <c r="S84" s="147"/>
    </row>
    <row r="85" spans="1:20" s="22" customFormat="1" ht="12.75">
      <c r="B85" s="139" t="s">
        <v>72</v>
      </c>
      <c r="C85" s="63" t="s">
        <v>73</v>
      </c>
      <c r="D85" s="2"/>
      <c r="E85" s="2"/>
      <c r="F85" s="2"/>
      <c r="H85" s="157"/>
      <c r="I85" s="157"/>
      <c r="M85" s="147"/>
      <c r="O85" s="147"/>
      <c r="P85" s="147"/>
      <c r="Q85" s="147"/>
      <c r="R85" s="147"/>
      <c r="S85" s="147"/>
    </row>
    <row r="86" spans="1:20" s="22" customFormat="1" ht="12.75">
      <c r="B86" s="6"/>
      <c r="C86" s="144" t="s">
        <v>53</v>
      </c>
      <c r="D86" s="178"/>
      <c r="E86" s="178"/>
      <c r="F86" s="178"/>
      <c r="G86" s="195"/>
      <c r="H86" s="220">
        <v>14987094</v>
      </c>
      <c r="I86" s="220"/>
      <c r="J86" s="148"/>
      <c r="M86" s="147"/>
      <c r="O86" s="147"/>
      <c r="P86" s="147"/>
      <c r="Q86" s="147"/>
      <c r="R86" s="147"/>
      <c r="S86" s="147"/>
    </row>
    <row r="87" spans="1:20" s="22" customFormat="1">
      <c r="B87" s="2"/>
      <c r="C87" s="160" t="s">
        <v>74</v>
      </c>
      <c r="D87" s="2"/>
      <c r="E87" s="2"/>
      <c r="F87" s="2"/>
      <c r="H87" s="221">
        <v>103012000</v>
      </c>
      <c r="I87" s="222"/>
      <c r="J87" s="148"/>
      <c r="M87" s="147"/>
      <c r="O87" s="147"/>
      <c r="P87" s="147"/>
      <c r="Q87" s="147"/>
      <c r="R87" s="147"/>
      <c r="S87" s="147"/>
    </row>
    <row r="88" spans="1:20" s="22" customFormat="1">
      <c r="B88" s="2"/>
      <c r="C88" s="160" t="s">
        <v>75</v>
      </c>
      <c r="D88" s="2"/>
      <c r="E88" s="2"/>
      <c r="F88" s="2"/>
      <c r="H88" s="221">
        <v>0</v>
      </c>
      <c r="I88" s="222"/>
      <c r="J88" s="148"/>
      <c r="M88" s="147"/>
      <c r="O88" s="147"/>
      <c r="P88" s="147"/>
      <c r="Q88" s="147"/>
      <c r="R88" s="147"/>
      <c r="S88" s="147"/>
    </row>
    <row r="89" spans="1:20" s="22" customFormat="1">
      <c r="B89" s="2"/>
      <c r="C89" s="160" t="s">
        <v>62</v>
      </c>
      <c r="D89" s="2"/>
      <c r="E89" s="2"/>
      <c r="F89" s="2"/>
      <c r="H89" s="221">
        <v>-40812000</v>
      </c>
      <c r="I89" s="222"/>
      <c r="J89" s="148"/>
      <c r="M89" s="147"/>
      <c r="O89" s="147"/>
      <c r="P89" s="147"/>
      <c r="Q89" s="147"/>
      <c r="R89" s="147"/>
      <c r="S89" s="147"/>
    </row>
    <row r="90" spans="1:20" s="22" customFormat="1">
      <c r="B90" s="2"/>
      <c r="C90" s="160" t="s">
        <v>76</v>
      </c>
      <c r="D90" s="2"/>
      <c r="E90" s="2"/>
      <c r="F90" s="2"/>
      <c r="H90" s="221">
        <v>-98333066</v>
      </c>
      <c r="I90" s="222"/>
      <c r="J90" s="148"/>
      <c r="M90" s="147"/>
      <c r="O90" s="147"/>
      <c r="P90" s="147"/>
      <c r="Q90" s="147"/>
      <c r="R90" s="147"/>
      <c r="S90" s="147"/>
    </row>
    <row r="91" spans="1:20" s="22" customFormat="1">
      <c r="B91" s="2"/>
      <c r="C91" s="160" t="s">
        <v>77</v>
      </c>
      <c r="D91" s="2"/>
      <c r="E91" s="2"/>
      <c r="F91" s="2"/>
      <c r="H91" s="223">
        <v>-1321678</v>
      </c>
      <c r="I91" s="223"/>
      <c r="J91" s="148"/>
      <c r="M91" s="147"/>
      <c r="O91" s="147"/>
      <c r="P91" s="147"/>
      <c r="Q91" s="147"/>
      <c r="R91" s="147"/>
      <c r="S91" s="147"/>
    </row>
    <row r="92" spans="1:20" s="22" customFormat="1" ht="14.25" thickBot="1">
      <c r="B92" s="2"/>
      <c r="C92" s="160" t="s">
        <v>78</v>
      </c>
      <c r="D92" s="2"/>
      <c r="E92" s="2"/>
      <c r="F92" s="2"/>
      <c r="H92" s="224">
        <f>SUM(H86:I91)</f>
        <v>-22467650</v>
      </c>
      <c r="I92" s="225"/>
      <c r="J92" s="148"/>
      <c r="M92" s="147"/>
      <c r="O92" s="147"/>
      <c r="P92" s="147"/>
      <c r="Q92" s="147"/>
      <c r="R92" s="147"/>
      <c r="S92" s="147"/>
    </row>
    <row r="93" spans="1:20" s="22" customFormat="1" thickTop="1">
      <c r="B93" s="2"/>
      <c r="C93" s="2"/>
      <c r="D93" s="2"/>
      <c r="E93" s="2"/>
      <c r="F93" s="2"/>
      <c r="H93" s="2"/>
      <c r="I93" s="2"/>
      <c r="M93" s="147"/>
      <c r="O93" s="147"/>
      <c r="P93" s="147"/>
      <c r="Q93" s="147"/>
      <c r="R93" s="147"/>
      <c r="S93" s="147"/>
    </row>
    <row r="94" spans="1:20" s="13" customFormat="1" ht="12.75">
      <c r="A94" s="2"/>
      <c r="B94" s="2"/>
      <c r="C94" s="2"/>
      <c r="D94" s="2"/>
      <c r="E94" s="2"/>
      <c r="F94" s="2"/>
      <c r="G94" s="2"/>
      <c r="H94" s="2"/>
      <c r="I94" s="2"/>
      <c r="J94" s="2"/>
      <c r="K94" s="2"/>
      <c r="L94" s="2"/>
      <c r="M94" s="2"/>
      <c r="N94" s="130"/>
      <c r="P94" s="130"/>
      <c r="Q94" s="130"/>
      <c r="R94" s="130"/>
      <c r="S94" s="130"/>
      <c r="T94" s="130"/>
    </row>
    <row r="95" spans="1:20" s="100" customFormat="1" ht="31.5" customHeight="1">
      <c r="A95" s="246" t="s">
        <v>79</v>
      </c>
      <c r="B95" s="246"/>
      <c r="C95" s="246"/>
      <c r="D95" s="246"/>
      <c r="E95" s="246"/>
      <c r="F95" s="246"/>
      <c r="G95" s="246"/>
      <c r="H95" s="246"/>
      <c r="I95" s="246"/>
    </row>
    <row r="96" spans="1:20" s="50" customFormat="1" ht="13.5" customHeight="1">
      <c r="A96" s="247" t="s">
        <v>80</v>
      </c>
      <c r="B96" s="247"/>
      <c r="C96" s="247"/>
      <c r="D96" s="247"/>
      <c r="E96" s="247"/>
      <c r="F96" s="247"/>
      <c r="G96" s="247"/>
      <c r="H96" s="247"/>
      <c r="I96" s="247"/>
    </row>
    <row r="97" spans="1:9" s="50" customFormat="1" ht="13.5" customHeight="1">
      <c r="A97" s="175" t="s">
        <v>81</v>
      </c>
      <c r="C97" s="101"/>
      <c r="D97" s="101"/>
      <c r="E97" s="101"/>
      <c r="F97" s="101"/>
      <c r="G97" s="101"/>
      <c r="H97" s="101"/>
      <c r="I97" s="101"/>
    </row>
    <row r="98" spans="1:9" s="50" customFormat="1" ht="13.5" customHeight="1">
      <c r="A98" s="175" t="s">
        <v>82</v>
      </c>
      <c r="C98" s="101"/>
      <c r="D98" s="101"/>
      <c r="E98" s="101"/>
      <c r="F98" s="101"/>
      <c r="G98" s="101"/>
      <c r="H98" s="101"/>
      <c r="I98" s="101"/>
    </row>
    <row r="99" spans="1:9" s="50" customFormat="1" ht="13.5" customHeight="1">
      <c r="A99" s="175" t="s">
        <v>83</v>
      </c>
      <c r="C99" s="102"/>
      <c r="D99" s="102"/>
      <c r="E99" s="102"/>
      <c r="F99" s="102"/>
      <c r="G99" s="102"/>
      <c r="H99" s="102"/>
      <c r="I99" s="102"/>
    </row>
    <row r="100" spans="1:9" ht="13.5" customHeight="1">
      <c r="A100" s="175" t="s">
        <v>84</v>
      </c>
      <c r="B100" s="101"/>
      <c r="C100" s="101"/>
      <c r="D100" s="101"/>
      <c r="E100" s="101"/>
      <c r="F100" s="101"/>
      <c r="G100" s="101"/>
      <c r="H100" s="101"/>
      <c r="I100" s="101"/>
    </row>
    <row r="101" spans="1:9" s="50" customFormat="1" ht="13.5" customHeight="1">
      <c r="A101" s="175" t="s">
        <v>85</v>
      </c>
      <c r="C101" s="101"/>
      <c r="D101" s="101"/>
      <c r="E101" s="101"/>
      <c r="F101" s="101"/>
      <c r="G101" s="101"/>
      <c r="H101" s="101"/>
      <c r="I101" s="101"/>
    </row>
    <row r="102" spans="1:9" ht="13.5" customHeight="1">
      <c r="A102" s="248" t="s">
        <v>86</v>
      </c>
      <c r="B102" s="248"/>
      <c r="C102" s="248"/>
      <c r="D102" s="248"/>
      <c r="E102" s="248"/>
      <c r="F102" s="248"/>
      <c r="G102" s="248"/>
      <c r="H102" s="248"/>
      <c r="I102" s="248"/>
    </row>
    <row r="103" spans="1:9" ht="13.5" customHeight="1">
      <c r="A103" s="40" t="s">
        <v>87</v>
      </c>
      <c r="B103" s="38" t="s">
        <v>88</v>
      </c>
      <c r="C103" s="38"/>
      <c r="D103" s="38"/>
      <c r="E103" s="38"/>
      <c r="F103" s="38"/>
      <c r="H103" s="38"/>
      <c r="I103" s="38"/>
    </row>
    <row r="104" spans="1:9" ht="13.5" customHeight="1">
      <c r="A104" s="40"/>
      <c r="B104" s="6" t="s">
        <v>42</v>
      </c>
      <c r="C104" s="38" t="s">
        <v>89</v>
      </c>
      <c r="D104" s="38"/>
      <c r="E104" s="38"/>
      <c r="F104" s="38"/>
      <c r="H104" s="38"/>
      <c r="I104" s="38"/>
    </row>
    <row r="105" spans="1:9" ht="13.5" customHeight="1">
      <c r="A105" s="40"/>
      <c r="B105" s="6" t="s">
        <v>42</v>
      </c>
      <c r="C105" s="38" t="s">
        <v>90</v>
      </c>
      <c r="D105" s="38"/>
      <c r="E105" s="38"/>
      <c r="F105" s="38"/>
      <c r="G105" s="38"/>
      <c r="H105" s="38"/>
      <c r="I105" s="38"/>
    </row>
    <row r="106" spans="1:9" ht="13.5" customHeight="1">
      <c r="A106" s="40" t="s">
        <v>91</v>
      </c>
      <c r="B106" s="102" t="s">
        <v>92</v>
      </c>
      <c r="C106" s="38" t="s">
        <v>93</v>
      </c>
      <c r="D106" s="38"/>
      <c r="E106" s="38"/>
      <c r="F106" s="38"/>
      <c r="I106" s="38"/>
    </row>
    <row r="107" spans="1:9" ht="13.5" customHeight="1">
      <c r="A107" s="40"/>
      <c r="B107" s="6" t="s">
        <v>42</v>
      </c>
      <c r="C107" s="38" t="s">
        <v>94</v>
      </c>
      <c r="D107" s="38"/>
      <c r="E107" s="38"/>
      <c r="F107" s="38"/>
      <c r="I107" s="38"/>
    </row>
    <row r="108" spans="1:9" ht="13.5" customHeight="1">
      <c r="A108" s="40"/>
      <c r="B108" s="6" t="s">
        <v>42</v>
      </c>
      <c r="C108" s="38" t="s">
        <v>95</v>
      </c>
      <c r="D108" s="38"/>
      <c r="E108" s="38"/>
      <c r="F108" s="38"/>
      <c r="I108" s="38"/>
    </row>
    <row r="109" spans="1:9" ht="13.5" customHeight="1">
      <c r="A109" s="40"/>
      <c r="B109" s="6" t="s">
        <v>42</v>
      </c>
      <c r="C109" s="38" t="s">
        <v>96</v>
      </c>
      <c r="D109" s="38"/>
      <c r="E109" s="38"/>
      <c r="F109" s="38"/>
      <c r="I109" s="38"/>
    </row>
    <row r="110" spans="1:9" ht="13.5" customHeight="1">
      <c r="A110" s="40"/>
      <c r="B110" s="6" t="s">
        <v>42</v>
      </c>
      <c r="C110" s="38" t="s">
        <v>97</v>
      </c>
      <c r="D110" s="38"/>
      <c r="E110" s="38"/>
      <c r="F110" s="38"/>
      <c r="I110" s="38"/>
    </row>
    <row r="111" spans="1:9" ht="13.5" customHeight="1">
      <c r="A111" s="40"/>
      <c r="B111" s="6" t="s">
        <v>42</v>
      </c>
      <c r="C111" s="38" t="s">
        <v>98</v>
      </c>
      <c r="D111" s="38"/>
      <c r="E111" s="38"/>
      <c r="F111" s="38"/>
      <c r="I111" s="38"/>
    </row>
    <row r="112" spans="1:9" ht="13.5" customHeight="1">
      <c r="A112" s="40"/>
      <c r="B112" s="6" t="s">
        <v>42</v>
      </c>
      <c r="C112" s="38" t="s">
        <v>99</v>
      </c>
      <c r="D112" s="38"/>
      <c r="E112" s="38"/>
      <c r="F112" s="38"/>
      <c r="G112" s="38"/>
      <c r="H112" s="38"/>
      <c r="I112" s="38"/>
    </row>
    <row r="113" spans="1:9" ht="13.5" customHeight="1">
      <c r="A113" s="40"/>
      <c r="B113" s="6" t="s">
        <v>42</v>
      </c>
      <c r="C113" s="38" t="s">
        <v>100</v>
      </c>
      <c r="D113" s="38"/>
      <c r="E113" s="38"/>
      <c r="F113" s="38"/>
      <c r="G113" s="38"/>
      <c r="H113" s="38"/>
      <c r="I113" s="38"/>
    </row>
    <row r="114" spans="1:9" ht="13.5" customHeight="1">
      <c r="A114" s="40" t="s">
        <v>101</v>
      </c>
      <c r="B114" s="102" t="s">
        <v>92</v>
      </c>
      <c r="C114" s="38" t="s">
        <v>102</v>
      </c>
      <c r="D114" s="38"/>
      <c r="E114" s="38"/>
      <c r="F114" s="38"/>
      <c r="H114" s="38"/>
      <c r="I114" s="38"/>
    </row>
    <row r="115" spans="1:9" ht="13.5" customHeight="1">
      <c r="A115" s="40"/>
      <c r="B115" s="96" t="s">
        <v>42</v>
      </c>
      <c r="C115" s="38" t="s">
        <v>94</v>
      </c>
      <c r="D115" s="38"/>
      <c r="E115" s="38"/>
      <c r="F115" s="38"/>
      <c r="H115" s="38"/>
      <c r="I115" s="38"/>
    </row>
    <row r="116" spans="1:9" ht="13.5" customHeight="1">
      <c r="A116" s="40"/>
      <c r="B116" s="96" t="s">
        <v>42</v>
      </c>
      <c r="C116" s="38" t="s">
        <v>95</v>
      </c>
      <c r="D116" s="38"/>
      <c r="E116" s="38"/>
      <c r="F116" s="38"/>
      <c r="H116" s="38"/>
      <c r="I116" s="38"/>
    </row>
    <row r="117" spans="1:9" ht="13.5" customHeight="1">
      <c r="A117" s="40"/>
      <c r="B117" s="96" t="s">
        <v>42</v>
      </c>
      <c r="C117" s="38" t="s">
        <v>97</v>
      </c>
      <c r="D117" s="38"/>
      <c r="E117" s="38"/>
      <c r="F117" s="38"/>
      <c r="H117" s="38"/>
      <c r="I117" s="38"/>
    </row>
    <row r="118" spans="1:9" ht="13.5" customHeight="1">
      <c r="A118" s="40"/>
      <c r="B118" s="96" t="s">
        <v>42</v>
      </c>
      <c r="C118" s="38" t="s">
        <v>99</v>
      </c>
      <c r="D118" s="38"/>
      <c r="E118" s="38"/>
      <c r="F118" s="38"/>
      <c r="H118" s="38"/>
      <c r="I118" s="38"/>
    </row>
    <row r="119" spans="1:9" ht="13.5" customHeight="1">
      <c r="A119" s="40"/>
      <c r="B119" s="96" t="s">
        <v>42</v>
      </c>
      <c r="C119" s="38" t="s">
        <v>103</v>
      </c>
      <c r="D119" s="38"/>
      <c r="E119" s="38"/>
      <c r="F119" s="38"/>
      <c r="G119" s="38"/>
      <c r="H119" s="38"/>
      <c r="I119" s="38"/>
    </row>
    <row r="120" spans="1:9" ht="13.5" customHeight="1">
      <c r="A120" s="40" t="s">
        <v>104</v>
      </c>
      <c r="B120" s="102" t="s">
        <v>92</v>
      </c>
      <c r="C120" s="38" t="s">
        <v>105</v>
      </c>
      <c r="D120" s="38"/>
      <c r="E120" s="38"/>
      <c r="F120" s="38"/>
      <c r="H120" s="38"/>
      <c r="I120" s="38"/>
    </row>
    <row r="121" spans="1:9" ht="13.5" customHeight="1">
      <c r="A121" s="40"/>
      <c r="B121" s="96" t="s">
        <v>42</v>
      </c>
      <c r="C121" s="38" t="s">
        <v>94</v>
      </c>
      <c r="D121" s="38"/>
      <c r="E121" s="38"/>
      <c r="F121" s="38"/>
      <c r="H121" s="38"/>
      <c r="I121" s="38"/>
    </row>
    <row r="122" spans="1:9" ht="13.5" customHeight="1">
      <c r="A122" s="40"/>
      <c r="B122" s="96" t="s">
        <v>42</v>
      </c>
      <c r="C122" s="38" t="s">
        <v>106</v>
      </c>
      <c r="D122" s="38"/>
      <c r="E122" s="38"/>
      <c r="F122" s="38"/>
      <c r="H122" s="38"/>
      <c r="I122" s="38"/>
    </row>
    <row r="123" spans="1:9" ht="13.5" customHeight="1">
      <c r="A123" s="40"/>
      <c r="B123" s="96" t="s">
        <v>42</v>
      </c>
      <c r="C123" s="38" t="s">
        <v>97</v>
      </c>
      <c r="D123" s="38"/>
      <c r="E123" s="38"/>
      <c r="F123" s="38"/>
      <c r="H123" s="38"/>
      <c r="I123" s="38"/>
    </row>
    <row r="124" spans="1:9" ht="13.5" customHeight="1">
      <c r="A124" s="40"/>
      <c r="B124" s="96" t="s">
        <v>42</v>
      </c>
      <c r="C124" s="38" t="s">
        <v>98</v>
      </c>
      <c r="D124" s="38"/>
      <c r="E124" s="38"/>
      <c r="F124" s="38"/>
      <c r="H124" s="38"/>
      <c r="I124" s="38"/>
    </row>
    <row r="125" spans="1:9" ht="13.5" customHeight="1">
      <c r="A125" s="40"/>
      <c r="B125" s="96" t="s">
        <v>42</v>
      </c>
      <c r="C125" s="38" t="s">
        <v>99</v>
      </c>
      <c r="D125" s="38"/>
      <c r="E125" s="38"/>
      <c r="F125" s="38"/>
      <c r="G125" s="38"/>
      <c r="H125" s="38"/>
      <c r="I125" s="38"/>
    </row>
    <row r="126" spans="1:9" ht="13.5" customHeight="1">
      <c r="A126" s="40" t="s">
        <v>107</v>
      </c>
      <c r="B126" s="102" t="s">
        <v>92</v>
      </c>
      <c r="C126" s="38" t="s">
        <v>108</v>
      </c>
      <c r="D126" s="38"/>
      <c r="E126" s="38"/>
      <c r="F126" s="38"/>
      <c r="H126" s="38"/>
      <c r="I126" s="38"/>
    </row>
    <row r="127" spans="1:9" ht="13.5" customHeight="1">
      <c r="A127" s="40"/>
      <c r="B127" s="96" t="s">
        <v>42</v>
      </c>
      <c r="C127" s="38" t="s">
        <v>94</v>
      </c>
      <c r="D127" s="38"/>
      <c r="E127" s="38"/>
      <c r="F127" s="38"/>
      <c r="H127" s="38"/>
      <c r="I127" s="38"/>
    </row>
    <row r="128" spans="1:9" ht="13.5" customHeight="1">
      <c r="A128" s="40"/>
      <c r="B128" s="96" t="s">
        <v>42</v>
      </c>
      <c r="C128" s="38" t="s">
        <v>106</v>
      </c>
      <c r="D128" s="38"/>
      <c r="E128" s="38"/>
      <c r="F128" s="38"/>
      <c r="G128" s="38"/>
      <c r="H128" s="38"/>
      <c r="I128" s="38"/>
    </row>
    <row r="129" spans="1:9" ht="13.5" customHeight="1">
      <c r="A129" s="40" t="s">
        <v>109</v>
      </c>
      <c r="B129" s="102" t="s">
        <v>92</v>
      </c>
      <c r="C129" s="38" t="s">
        <v>110</v>
      </c>
      <c r="D129" s="38"/>
      <c r="E129" s="38"/>
      <c r="F129" s="38"/>
      <c r="H129" s="38"/>
      <c r="I129" s="38"/>
    </row>
    <row r="130" spans="1:9" ht="13.5" customHeight="1">
      <c r="A130" s="40"/>
      <c r="B130" s="96" t="s">
        <v>42</v>
      </c>
      <c r="C130" s="38" t="s">
        <v>94</v>
      </c>
      <c r="D130" s="38"/>
      <c r="E130" s="38"/>
      <c r="F130" s="38"/>
      <c r="H130" s="38"/>
      <c r="I130" s="38"/>
    </row>
    <row r="131" spans="1:9" ht="13.5" customHeight="1">
      <c r="A131" s="40"/>
      <c r="B131" s="96" t="s">
        <v>42</v>
      </c>
      <c r="C131" s="38" t="s">
        <v>111</v>
      </c>
      <c r="D131" s="38"/>
      <c r="E131" s="38"/>
      <c r="F131" s="38"/>
      <c r="H131" s="38"/>
      <c r="I131" s="38"/>
    </row>
    <row r="132" spans="1:9" ht="13.5" customHeight="1">
      <c r="A132" s="40"/>
      <c r="B132" s="6" t="s">
        <v>42</v>
      </c>
      <c r="C132" s="38" t="s">
        <v>96</v>
      </c>
      <c r="D132" s="38"/>
      <c r="E132" s="38"/>
      <c r="F132" s="38"/>
      <c r="I132" s="38"/>
    </row>
    <row r="133" spans="1:9" ht="13.5" customHeight="1">
      <c r="A133" s="40"/>
      <c r="B133" s="96" t="s">
        <v>42</v>
      </c>
      <c r="C133" s="38" t="s">
        <v>112</v>
      </c>
      <c r="D133" s="38"/>
      <c r="E133" s="38"/>
      <c r="F133" s="38"/>
      <c r="H133" s="38"/>
      <c r="I133" s="38"/>
    </row>
    <row r="134" spans="1:9" ht="13.5" customHeight="1">
      <c r="A134" s="40"/>
      <c r="B134" s="96" t="s">
        <v>42</v>
      </c>
      <c r="C134" s="38" t="s">
        <v>98</v>
      </c>
      <c r="D134" s="38"/>
      <c r="E134" s="38"/>
      <c r="F134" s="38"/>
      <c r="H134" s="38"/>
      <c r="I134" s="38"/>
    </row>
    <row r="135" spans="1:9" ht="13.5" customHeight="1">
      <c r="A135" s="40"/>
      <c r="B135" s="96" t="s">
        <v>42</v>
      </c>
      <c r="C135" s="38" t="s">
        <v>99</v>
      </c>
      <c r="D135" s="38"/>
      <c r="E135" s="38"/>
      <c r="F135" s="38"/>
      <c r="G135" s="38"/>
      <c r="H135" s="38"/>
      <c r="I135" s="38"/>
    </row>
    <row r="136" spans="1:9" ht="13.5" customHeight="1">
      <c r="A136" s="40" t="s">
        <v>113</v>
      </c>
      <c r="B136" s="1" t="s">
        <v>114</v>
      </c>
      <c r="C136" s="38" t="s">
        <v>115</v>
      </c>
      <c r="D136" s="38"/>
      <c r="E136" s="38"/>
      <c r="F136" s="38"/>
      <c r="G136" s="38"/>
      <c r="H136" s="38"/>
      <c r="I136" s="38"/>
    </row>
    <row r="137" spans="1:9" ht="13.5" customHeight="1">
      <c r="A137" s="40" t="s">
        <v>116</v>
      </c>
      <c r="B137" s="1" t="s">
        <v>114</v>
      </c>
      <c r="C137" s="38" t="s">
        <v>117</v>
      </c>
      <c r="D137" s="38"/>
      <c r="E137" s="38"/>
      <c r="F137" s="38"/>
      <c r="G137" s="38"/>
      <c r="H137" s="38"/>
      <c r="I137" s="38"/>
    </row>
    <row r="138" spans="1:9" ht="13.5" customHeight="1">
      <c r="A138" s="40" t="s">
        <v>118</v>
      </c>
      <c r="B138" s="1" t="s">
        <v>114</v>
      </c>
      <c r="C138" s="38" t="s">
        <v>119</v>
      </c>
      <c r="D138" s="38"/>
      <c r="E138" s="38"/>
      <c r="F138" s="38"/>
      <c r="G138" s="38"/>
      <c r="H138" s="38"/>
      <c r="I138" s="38"/>
    </row>
    <row r="139" spans="1:9" ht="13.5" customHeight="1">
      <c r="A139" s="40" t="s">
        <v>120</v>
      </c>
      <c r="B139" s="1" t="s">
        <v>121</v>
      </c>
      <c r="C139" s="38" t="s">
        <v>122</v>
      </c>
      <c r="D139" s="38"/>
      <c r="E139" s="38"/>
      <c r="I139" s="38"/>
    </row>
    <row r="140" spans="1:9" ht="13.5" customHeight="1">
      <c r="A140" s="40"/>
      <c r="B140" s="6" t="s">
        <v>42</v>
      </c>
      <c r="C140" s="38" t="s">
        <v>123</v>
      </c>
      <c r="D140" s="38"/>
      <c r="I140" s="38"/>
    </row>
    <row r="141" spans="1:9" ht="13.5" customHeight="1">
      <c r="A141" s="40"/>
      <c r="B141" s="6" t="s">
        <v>42</v>
      </c>
      <c r="C141" s="38" t="s">
        <v>124</v>
      </c>
      <c r="D141" s="38"/>
      <c r="F141" s="38"/>
      <c r="H141" s="38"/>
      <c r="I141" s="38"/>
    </row>
    <row r="142" spans="1:9" ht="13.5" customHeight="1">
      <c r="A142" s="40"/>
      <c r="B142" s="6" t="s">
        <v>42</v>
      </c>
      <c r="C142" s="38" t="s">
        <v>125</v>
      </c>
      <c r="D142" s="38"/>
      <c r="F142" s="38"/>
      <c r="H142" s="38"/>
      <c r="I142" s="38"/>
    </row>
    <row r="143" spans="1:9" ht="13.5" customHeight="1">
      <c r="A143" s="40" t="s">
        <v>126</v>
      </c>
      <c r="B143" s="2" t="s">
        <v>127</v>
      </c>
      <c r="C143" s="38" t="s">
        <v>128</v>
      </c>
      <c r="D143" s="38"/>
      <c r="E143" s="38"/>
      <c r="F143" s="38"/>
      <c r="G143" s="38"/>
      <c r="H143" s="38"/>
      <c r="I143" s="38"/>
    </row>
    <row r="144" spans="1:9" ht="13.5" customHeight="1">
      <c r="A144" s="40" t="s">
        <v>129</v>
      </c>
      <c r="B144" s="2" t="s">
        <v>127</v>
      </c>
      <c r="C144" s="38" t="s">
        <v>130</v>
      </c>
      <c r="D144" s="38"/>
      <c r="E144" s="38"/>
      <c r="F144" s="38"/>
      <c r="G144" s="38"/>
      <c r="H144" s="38"/>
      <c r="I144" s="38"/>
    </row>
    <row r="145" spans="1:9" ht="13.5" customHeight="1">
      <c r="A145" s="40" t="s">
        <v>131</v>
      </c>
      <c r="B145" s="2" t="s">
        <v>132</v>
      </c>
      <c r="C145" s="38" t="s">
        <v>133</v>
      </c>
      <c r="D145" s="38"/>
      <c r="E145" s="38"/>
      <c r="F145" s="38"/>
      <c r="G145" s="38"/>
      <c r="H145" s="38"/>
      <c r="I145" s="38"/>
    </row>
    <row r="146" spans="1:9" ht="13.5" customHeight="1">
      <c r="A146" s="40" t="s">
        <v>134</v>
      </c>
      <c r="B146" s="38" t="s">
        <v>135</v>
      </c>
      <c r="C146" s="38"/>
      <c r="D146" s="38"/>
      <c r="E146" s="38"/>
      <c r="F146" s="38"/>
      <c r="G146" s="38"/>
      <c r="H146" s="38"/>
      <c r="I146" s="38"/>
    </row>
    <row r="147" spans="1:9" ht="13.5" customHeight="1">
      <c r="A147" s="40" t="s">
        <v>136</v>
      </c>
      <c r="B147" s="38" t="s">
        <v>137</v>
      </c>
      <c r="C147" s="38"/>
      <c r="D147" s="38"/>
      <c r="E147" s="38"/>
      <c r="F147" s="38"/>
      <c r="H147" s="38"/>
      <c r="I147" s="38"/>
    </row>
    <row r="148" spans="1:9" ht="13.5" customHeight="1">
      <c r="A148" s="40"/>
      <c r="B148" s="6" t="s">
        <v>42</v>
      </c>
      <c r="C148" s="38" t="s">
        <v>138</v>
      </c>
      <c r="D148" s="38"/>
      <c r="E148" s="38"/>
      <c r="F148" s="38"/>
      <c r="H148" s="38"/>
      <c r="I148" s="38"/>
    </row>
    <row r="149" spans="1:9" ht="13.5" customHeight="1">
      <c r="A149" s="40"/>
      <c r="B149" s="6" t="s">
        <v>42</v>
      </c>
      <c r="C149" s="38" t="s">
        <v>139</v>
      </c>
      <c r="D149" s="38"/>
      <c r="E149" s="38"/>
      <c r="F149" s="38"/>
      <c r="G149" s="38"/>
      <c r="H149" s="38"/>
      <c r="I149" s="38"/>
    </row>
    <row r="150" spans="1:9" ht="13.5" customHeight="1">
      <c r="A150" s="40"/>
      <c r="B150" s="6" t="s">
        <v>42</v>
      </c>
      <c r="C150" s="38" t="s">
        <v>140</v>
      </c>
      <c r="D150" s="38"/>
      <c r="E150" s="38"/>
      <c r="F150" s="38"/>
      <c r="G150" s="38"/>
      <c r="H150" s="38"/>
      <c r="I150" s="38"/>
    </row>
    <row r="151" spans="1:9" ht="13.5" customHeight="1">
      <c r="A151" s="40" t="s">
        <v>141</v>
      </c>
      <c r="B151" s="38" t="s">
        <v>142</v>
      </c>
      <c r="C151" s="38"/>
      <c r="D151" s="38"/>
      <c r="E151" s="38"/>
      <c r="F151" s="38"/>
      <c r="G151" s="38"/>
      <c r="H151" s="38"/>
      <c r="I151" s="38"/>
    </row>
    <row r="152" spans="1:9" ht="13.5" customHeight="1">
      <c r="A152" s="40" t="s">
        <v>143</v>
      </c>
      <c r="B152" s="38" t="s">
        <v>144</v>
      </c>
      <c r="C152" s="38"/>
      <c r="D152" s="38"/>
      <c r="E152" s="38"/>
      <c r="F152" s="38"/>
      <c r="H152" s="38"/>
      <c r="I152" s="38"/>
    </row>
    <row r="153" spans="1:9" ht="13.5" customHeight="1">
      <c r="A153" s="40"/>
      <c r="B153" s="6" t="s">
        <v>42</v>
      </c>
      <c r="C153" s="38" t="s">
        <v>138</v>
      </c>
      <c r="D153" s="38"/>
      <c r="E153" s="38"/>
      <c r="F153" s="38"/>
      <c r="H153" s="38"/>
      <c r="I153" s="38"/>
    </row>
    <row r="154" spans="1:9" ht="13.5" customHeight="1">
      <c r="A154" s="40"/>
      <c r="B154" s="6" t="s">
        <v>42</v>
      </c>
      <c r="C154" s="38" t="s">
        <v>139</v>
      </c>
      <c r="D154" s="38"/>
      <c r="E154" s="38"/>
      <c r="F154" s="38"/>
      <c r="G154" s="38"/>
      <c r="H154" s="38"/>
      <c r="I154" s="38"/>
    </row>
    <row r="155" spans="1:9" ht="13.5" customHeight="1">
      <c r="A155" s="40"/>
      <c r="B155" s="6" t="s">
        <v>42</v>
      </c>
      <c r="C155" s="38" t="s">
        <v>140</v>
      </c>
      <c r="D155" s="38"/>
      <c r="E155" s="38"/>
      <c r="F155" s="38"/>
      <c r="G155" s="38"/>
      <c r="H155" s="38"/>
      <c r="I155" s="38"/>
    </row>
    <row r="156" spans="1:9" ht="13.5" customHeight="1">
      <c r="A156" s="40"/>
      <c r="B156" s="6" t="s">
        <v>145</v>
      </c>
      <c r="C156" s="38" t="s">
        <v>146</v>
      </c>
      <c r="D156" s="38"/>
      <c r="E156" s="38"/>
      <c r="F156" s="38"/>
      <c r="G156" s="38"/>
      <c r="H156" s="38"/>
      <c r="I156" s="38"/>
    </row>
    <row r="157" spans="1:9" ht="13.5" customHeight="1">
      <c r="A157" s="40" t="s">
        <v>147</v>
      </c>
      <c r="B157" s="38" t="s">
        <v>148</v>
      </c>
      <c r="C157" s="38"/>
      <c r="D157" s="38"/>
      <c r="E157" s="38"/>
      <c r="F157" s="38"/>
      <c r="G157" s="38"/>
      <c r="H157" s="38"/>
      <c r="I157" s="38"/>
    </row>
    <row r="158" spans="1:9" ht="13.5" customHeight="1">
      <c r="A158" s="40" t="s">
        <v>149</v>
      </c>
      <c r="B158" s="38" t="s">
        <v>150</v>
      </c>
      <c r="C158" s="38"/>
      <c r="D158" s="38"/>
      <c r="E158" s="38"/>
      <c r="F158" s="38"/>
      <c r="G158" s="38"/>
      <c r="H158" s="38"/>
      <c r="I158" s="38"/>
    </row>
    <row r="159" spans="1:9" ht="13.5" customHeight="1">
      <c r="A159" s="2"/>
      <c r="B159" s="38"/>
      <c r="E159" s="38"/>
      <c r="F159" s="38"/>
      <c r="G159" s="38"/>
      <c r="H159" s="38"/>
      <c r="I159" s="38"/>
    </row>
    <row r="160" spans="1:9">
      <c r="A160" s="178"/>
      <c r="B160" s="178"/>
      <c r="C160" s="178"/>
      <c r="D160" s="178"/>
      <c r="E160" s="178"/>
      <c r="F160" s="178"/>
      <c r="G160" s="178"/>
      <c r="H160" s="178"/>
      <c r="I160" s="178"/>
    </row>
    <row r="161" spans="1:10" ht="14.25">
      <c r="A161" s="227" t="s">
        <v>151</v>
      </c>
      <c r="B161" s="227"/>
      <c r="C161" s="227"/>
      <c r="D161" s="227"/>
      <c r="E161" s="227"/>
      <c r="F161" s="227"/>
      <c r="G161" s="227"/>
      <c r="H161" s="227"/>
      <c r="I161" s="227"/>
    </row>
    <row r="163" spans="1:10">
      <c r="A163" s="2" t="s">
        <v>152</v>
      </c>
      <c r="J163" s="104" t="s">
        <v>153</v>
      </c>
    </row>
    <row r="164" spans="1:10">
      <c r="B164" s="154" t="s">
        <v>154</v>
      </c>
      <c r="C164" s="228" t="s">
        <v>155</v>
      </c>
      <c r="D164" s="228"/>
      <c r="E164" s="228" t="s">
        <v>156</v>
      </c>
      <c r="F164" s="228"/>
      <c r="G164" s="228" t="s">
        <v>157</v>
      </c>
      <c r="H164" s="228"/>
      <c r="I164" s="228" t="s">
        <v>158</v>
      </c>
      <c r="J164" s="228"/>
    </row>
    <row r="165" spans="1:10">
      <c r="B165" s="151" t="s">
        <v>159</v>
      </c>
      <c r="C165" s="229">
        <v>1751793817</v>
      </c>
      <c r="D165" s="229"/>
      <c r="E165" s="226"/>
      <c r="F165" s="226"/>
      <c r="G165" s="226"/>
      <c r="H165" s="226"/>
      <c r="I165" s="226">
        <f>C165+E165-G165</f>
        <v>1751793817</v>
      </c>
      <c r="J165" s="226"/>
    </row>
    <row r="166" spans="1:10">
      <c r="B166" s="151" t="s">
        <v>160</v>
      </c>
      <c r="C166" s="229">
        <v>5856626500</v>
      </c>
      <c r="D166" s="229"/>
      <c r="E166" s="242">
        <f>31108000+園介護!G55+園措置!G50+園保育園!G48+ホーム介護!G55+ホーム措置!G48+ホーム公益!G47</f>
        <v>45436621</v>
      </c>
      <c r="F166" s="243"/>
      <c r="G166" s="229">
        <v>364357771</v>
      </c>
      <c r="H166" s="229"/>
      <c r="I166" s="226">
        <f>C166+E166-G166</f>
        <v>5537705350</v>
      </c>
      <c r="J166" s="226"/>
    </row>
    <row r="167" spans="1:10">
      <c r="B167" s="151"/>
      <c r="C167" s="226"/>
      <c r="D167" s="226"/>
      <c r="E167" s="226"/>
      <c r="F167" s="226"/>
      <c r="G167" s="226"/>
      <c r="H167" s="226"/>
      <c r="I167" s="226">
        <f>C167+E167-G167</f>
        <v>0</v>
      </c>
      <c r="J167" s="226"/>
    </row>
    <row r="168" spans="1:10">
      <c r="B168" s="151"/>
      <c r="C168" s="226"/>
      <c r="D168" s="226"/>
      <c r="E168" s="226"/>
      <c r="F168" s="226"/>
      <c r="G168" s="226"/>
      <c r="H168" s="226"/>
      <c r="I168" s="226">
        <f>C168+E168-G168</f>
        <v>0</v>
      </c>
      <c r="J168" s="226"/>
    </row>
    <row r="169" spans="1:10">
      <c r="B169" s="177" t="s">
        <v>161</v>
      </c>
      <c r="C169" s="226">
        <f>SUM(C165:D168)</f>
        <v>7608420317</v>
      </c>
      <c r="D169" s="226"/>
      <c r="E169" s="226">
        <f>SUM(E165:F168)</f>
        <v>45436621</v>
      </c>
      <c r="F169" s="226"/>
      <c r="G169" s="226">
        <f>SUM(G165:H168)</f>
        <v>364357771</v>
      </c>
      <c r="H169" s="226"/>
      <c r="I169" s="226">
        <f>SUM(I165:J168)</f>
        <v>7289499167</v>
      </c>
      <c r="J169" s="226"/>
    </row>
    <row r="172" spans="1:10" ht="18.75" customHeight="1">
      <c r="A172" s="10" t="s">
        <v>162</v>
      </c>
      <c r="B172" s="10"/>
      <c r="C172" s="10"/>
      <c r="D172" s="10"/>
      <c r="E172" s="10"/>
      <c r="F172" s="10"/>
      <c r="G172" s="10"/>
      <c r="H172" s="10"/>
      <c r="I172" s="10"/>
    </row>
    <row r="173" spans="1:10" ht="15" customHeight="1">
      <c r="A173" s="105" t="s">
        <v>6</v>
      </c>
      <c r="B173" s="137" t="s">
        <v>163</v>
      </c>
      <c r="C173" s="10"/>
      <c r="D173" s="10"/>
      <c r="E173" s="10"/>
      <c r="F173" s="10"/>
      <c r="G173" s="10"/>
      <c r="H173" s="10"/>
      <c r="I173" s="10"/>
    </row>
    <row r="174" spans="1:10" ht="13.5" customHeight="1">
      <c r="A174" s="105" t="s">
        <v>6</v>
      </c>
      <c r="B174" s="9" t="s">
        <v>164</v>
      </c>
      <c r="C174" s="54"/>
      <c r="D174" s="54"/>
      <c r="E174" s="54"/>
      <c r="F174" s="54"/>
      <c r="G174" s="54"/>
      <c r="H174" s="54"/>
      <c r="I174" s="54"/>
      <c r="J174" s="54"/>
    </row>
    <row r="175" spans="1:10" ht="14.25">
      <c r="A175" s="105" t="s">
        <v>6</v>
      </c>
      <c r="B175" s="137" t="s">
        <v>165</v>
      </c>
      <c r="C175" s="54"/>
      <c r="D175" s="54"/>
      <c r="E175" s="54"/>
      <c r="F175" s="54"/>
      <c r="G175" s="54"/>
      <c r="H175" s="54"/>
      <c r="I175" s="54"/>
      <c r="J175" s="54"/>
    </row>
    <row r="178" spans="1:9" ht="14.25">
      <c r="A178" s="227" t="s">
        <v>166</v>
      </c>
      <c r="B178" s="227"/>
      <c r="C178" s="227"/>
      <c r="D178" s="227"/>
      <c r="E178" s="227"/>
      <c r="F178" s="227"/>
      <c r="G178" s="227"/>
      <c r="H178" s="227"/>
      <c r="I178" s="227"/>
    </row>
    <row r="179" spans="1:9">
      <c r="A179" s="2"/>
    </row>
    <row r="180" spans="1:9">
      <c r="A180" s="2" t="s">
        <v>167</v>
      </c>
    </row>
    <row r="181" spans="1:9">
      <c r="A181" s="2"/>
    </row>
    <row r="182" spans="1:9">
      <c r="B182" s="2" t="s">
        <v>168</v>
      </c>
      <c r="C182" s="38"/>
      <c r="D182" s="6"/>
      <c r="E182" s="176">
        <v>0</v>
      </c>
      <c r="F182" s="35" t="s">
        <v>169</v>
      </c>
    </row>
    <row r="183" spans="1:9" ht="14.25" thickBot="1">
      <c r="B183" s="2" t="s">
        <v>170</v>
      </c>
      <c r="C183" s="38"/>
      <c r="D183" s="38"/>
      <c r="E183" s="176">
        <v>0</v>
      </c>
      <c r="F183" s="35" t="s">
        <v>169</v>
      </c>
    </row>
    <row r="184" spans="1:9">
      <c r="B184" s="47"/>
      <c r="C184" s="47" t="s">
        <v>171</v>
      </c>
      <c r="D184" s="46"/>
      <c r="E184" s="109">
        <f>SUM(E182:E183)</f>
        <v>0</v>
      </c>
      <c r="F184" s="35" t="s">
        <v>169</v>
      </c>
    </row>
    <row r="185" spans="1:9">
      <c r="B185" s="2"/>
      <c r="C185" s="38"/>
    </row>
    <row r="186" spans="1:9">
      <c r="B186" s="38"/>
      <c r="C186" s="38"/>
      <c r="D186" s="38"/>
      <c r="E186" s="38"/>
      <c r="F186" s="110"/>
      <c r="G186" s="38"/>
    </row>
    <row r="187" spans="1:9">
      <c r="A187" s="2" t="s">
        <v>172</v>
      </c>
      <c r="B187" s="111"/>
      <c r="C187" s="111"/>
      <c r="D187" s="111"/>
      <c r="E187" s="111"/>
      <c r="F187" s="112"/>
      <c r="G187" s="111"/>
      <c r="I187" s="2" t="s">
        <v>3</v>
      </c>
    </row>
    <row r="188" spans="1:9">
      <c r="B188" s="113"/>
      <c r="C188" s="111"/>
      <c r="D188" s="111"/>
      <c r="E188" s="114"/>
      <c r="F188" s="239"/>
      <c r="G188" s="239"/>
      <c r="H188" s="35"/>
    </row>
    <row r="189" spans="1:9">
      <c r="B189" s="152" t="s">
        <v>173</v>
      </c>
      <c r="C189" s="111"/>
      <c r="D189" s="111"/>
      <c r="E189" s="114"/>
      <c r="F189" s="240">
        <v>0</v>
      </c>
      <c r="G189" s="240"/>
      <c r="H189" s="35" t="s">
        <v>169</v>
      </c>
    </row>
    <row r="190" spans="1:9" ht="14.25" thickBot="1">
      <c r="B190" s="153" t="s">
        <v>173</v>
      </c>
      <c r="C190" s="115"/>
      <c r="D190" s="115"/>
      <c r="E190" s="116"/>
      <c r="F190" s="241">
        <v>0</v>
      </c>
      <c r="G190" s="241"/>
      <c r="H190" s="35" t="s">
        <v>169</v>
      </c>
    </row>
    <row r="191" spans="1:9">
      <c r="B191" s="107"/>
      <c r="C191" s="107" t="s">
        <v>171</v>
      </c>
      <c r="D191" s="111"/>
      <c r="E191" s="114"/>
      <c r="F191" s="239">
        <f>SUM(G188:H190)</f>
        <v>0</v>
      </c>
      <c r="G191" s="239"/>
      <c r="H191" s="35" t="s">
        <v>169</v>
      </c>
    </row>
    <row r="192" spans="1:9">
      <c r="B192" s="38"/>
      <c r="C192" s="38"/>
      <c r="D192" s="38"/>
      <c r="E192" s="38"/>
      <c r="F192" s="110"/>
      <c r="G192" s="38"/>
    </row>
    <row r="193" spans="1:10">
      <c r="F193" s="103"/>
    </row>
    <row r="194" spans="1:10" ht="14.25">
      <c r="A194" s="227" t="s">
        <v>174</v>
      </c>
      <c r="B194" s="227"/>
      <c r="C194" s="227"/>
      <c r="D194" s="227"/>
      <c r="E194" s="227"/>
      <c r="F194" s="227"/>
      <c r="G194" s="227"/>
      <c r="H194" s="227"/>
      <c r="I194" s="227"/>
    </row>
    <row r="195" spans="1:10">
      <c r="A195" s="45"/>
    </row>
    <row r="196" spans="1:10">
      <c r="A196" s="2" t="s">
        <v>175</v>
      </c>
    </row>
    <row r="197" spans="1:10" ht="14.25">
      <c r="A197" s="173"/>
      <c r="B197" s="117"/>
      <c r="C197" s="173"/>
      <c r="D197" s="173"/>
      <c r="E197" s="173"/>
      <c r="F197" s="173"/>
      <c r="G197" s="173"/>
      <c r="H197" s="173"/>
      <c r="I197" s="6" t="s">
        <v>176</v>
      </c>
    </row>
    <row r="198" spans="1:10" ht="13.5" customHeight="1">
      <c r="B198" s="230"/>
      <c r="C198" s="231"/>
      <c r="D198" s="228" t="s">
        <v>177</v>
      </c>
      <c r="E198" s="228"/>
      <c r="F198" s="228" t="s">
        <v>178</v>
      </c>
      <c r="G198" s="228"/>
      <c r="H198" s="228" t="s">
        <v>158</v>
      </c>
      <c r="I198" s="228"/>
    </row>
    <row r="199" spans="1:10" ht="13.5" customHeight="1">
      <c r="B199" s="232" t="s">
        <v>179</v>
      </c>
      <c r="C199" s="233"/>
      <c r="D199" s="226">
        <v>14868423620</v>
      </c>
      <c r="E199" s="226"/>
      <c r="F199" s="229">
        <v>9330718270</v>
      </c>
      <c r="G199" s="229"/>
      <c r="H199" s="226">
        <f t="shared" ref="H199:H206" si="0">D199-F199</f>
        <v>5537705350</v>
      </c>
      <c r="I199" s="226"/>
      <c r="J199" s="108"/>
    </row>
    <row r="200" spans="1:10" ht="13.5" customHeight="1">
      <c r="B200" s="232" t="s">
        <v>180</v>
      </c>
      <c r="C200" s="233"/>
      <c r="D200" s="226">
        <v>644845886</v>
      </c>
      <c r="E200" s="226"/>
      <c r="F200" s="229">
        <v>7251981</v>
      </c>
      <c r="G200" s="229"/>
      <c r="H200" s="226">
        <f t="shared" si="0"/>
        <v>637593905</v>
      </c>
      <c r="I200" s="226"/>
      <c r="J200" s="108"/>
    </row>
    <row r="201" spans="1:10" ht="13.5" customHeight="1">
      <c r="B201" s="232" t="s">
        <v>160</v>
      </c>
      <c r="C201" s="233"/>
      <c r="D201" s="226">
        <v>3254650319</v>
      </c>
      <c r="E201" s="226"/>
      <c r="F201" s="229">
        <v>1866928678</v>
      </c>
      <c r="G201" s="229"/>
      <c r="H201" s="226">
        <f t="shared" si="0"/>
        <v>1387721641</v>
      </c>
      <c r="I201" s="226"/>
      <c r="J201" s="107"/>
    </row>
    <row r="202" spans="1:10" ht="13.5" customHeight="1">
      <c r="B202" s="232" t="s">
        <v>181</v>
      </c>
      <c r="C202" s="233"/>
      <c r="D202" s="226">
        <v>1055357228</v>
      </c>
      <c r="E202" s="226"/>
      <c r="F202" s="229">
        <v>849464438</v>
      </c>
      <c r="G202" s="229"/>
      <c r="H202" s="226">
        <f t="shared" si="0"/>
        <v>205892790</v>
      </c>
      <c r="I202" s="226"/>
      <c r="J202" s="107"/>
    </row>
    <row r="203" spans="1:10" ht="13.5" customHeight="1">
      <c r="B203" s="232" t="s">
        <v>182</v>
      </c>
      <c r="C203" s="233"/>
      <c r="D203" s="226">
        <v>782181566</v>
      </c>
      <c r="E203" s="226"/>
      <c r="F203" s="229">
        <v>762975115</v>
      </c>
      <c r="G203" s="229"/>
      <c r="H203" s="226">
        <f t="shared" si="0"/>
        <v>19206451</v>
      </c>
      <c r="I203" s="226"/>
      <c r="J203" s="107"/>
    </row>
    <row r="204" spans="1:10" ht="13.5" customHeight="1">
      <c r="A204" s="103"/>
      <c r="B204" s="232" t="s">
        <v>183</v>
      </c>
      <c r="C204" s="233"/>
      <c r="D204" s="226">
        <v>180103099</v>
      </c>
      <c r="E204" s="226"/>
      <c r="F204" s="229">
        <v>161587182</v>
      </c>
      <c r="G204" s="229"/>
      <c r="H204" s="226">
        <f t="shared" si="0"/>
        <v>18515917</v>
      </c>
      <c r="I204" s="226"/>
      <c r="J204" s="107"/>
    </row>
    <row r="205" spans="1:10" ht="13.5" customHeight="1">
      <c r="B205" s="232" t="s">
        <v>184</v>
      </c>
      <c r="C205" s="233"/>
      <c r="D205" s="226">
        <v>919170120</v>
      </c>
      <c r="E205" s="226"/>
      <c r="F205" s="229">
        <v>728757574</v>
      </c>
      <c r="G205" s="229"/>
      <c r="H205" s="226">
        <f t="shared" si="0"/>
        <v>190412546</v>
      </c>
      <c r="I205" s="226"/>
      <c r="J205" s="107"/>
    </row>
    <row r="206" spans="1:10" ht="13.5" customHeight="1">
      <c r="B206" s="232" t="s">
        <v>185</v>
      </c>
      <c r="C206" s="233"/>
      <c r="D206" s="226">
        <v>1028618205</v>
      </c>
      <c r="E206" s="226"/>
      <c r="F206" s="229">
        <v>508383555</v>
      </c>
      <c r="G206" s="229"/>
      <c r="H206" s="226">
        <f t="shared" si="0"/>
        <v>520234650</v>
      </c>
      <c r="I206" s="226"/>
      <c r="J206" s="107"/>
    </row>
    <row r="207" spans="1:10" ht="13.5" customHeight="1">
      <c r="B207" s="236"/>
      <c r="C207" s="237"/>
      <c r="D207" s="229"/>
      <c r="E207" s="229"/>
      <c r="F207" s="229"/>
      <c r="G207" s="229"/>
      <c r="H207" s="229"/>
      <c r="I207" s="229"/>
      <c r="J207" s="107"/>
    </row>
    <row r="208" spans="1:10" ht="13.5" customHeight="1">
      <c r="B208" s="236"/>
      <c r="C208" s="237"/>
      <c r="D208" s="229"/>
      <c r="E208" s="229"/>
      <c r="F208" s="229"/>
      <c r="G208" s="229"/>
      <c r="H208" s="238"/>
      <c r="I208" s="238"/>
      <c r="J208" s="108"/>
    </row>
    <row r="209" spans="1:10" ht="13.5" customHeight="1">
      <c r="B209" s="230" t="s">
        <v>161</v>
      </c>
      <c r="C209" s="231"/>
      <c r="D209" s="234">
        <f>SUM(D199:E208)</f>
        <v>22733350043</v>
      </c>
      <c r="E209" s="235"/>
      <c r="F209" s="234">
        <f>SUM(F199:G208)</f>
        <v>14216066793</v>
      </c>
      <c r="G209" s="235"/>
      <c r="H209" s="234">
        <f>SUM(H199:I208)</f>
        <v>8517283250</v>
      </c>
      <c r="I209" s="235"/>
      <c r="J209" s="108"/>
    </row>
    <row r="210" spans="1:10" ht="17.25" customHeight="1">
      <c r="B210" s="2" t="s">
        <v>186</v>
      </c>
      <c r="J210" s="106"/>
    </row>
    <row r="211" spans="1:10" s="103" customFormat="1" ht="17.25" customHeight="1">
      <c r="A211" s="2"/>
      <c r="B211" s="97"/>
      <c r="C211" s="97"/>
      <c r="D211" s="97"/>
      <c r="E211" s="97"/>
      <c r="F211" s="97"/>
      <c r="G211" s="97"/>
      <c r="H211" s="97"/>
      <c r="I211" s="97"/>
      <c r="J211" s="97"/>
    </row>
    <row r="212" spans="1:10" ht="17.25" customHeight="1">
      <c r="A212" s="227" t="s">
        <v>187</v>
      </c>
      <c r="B212" s="227"/>
      <c r="C212" s="227"/>
      <c r="D212" s="227"/>
      <c r="E212" s="227"/>
      <c r="F212" s="227"/>
      <c r="G212" s="227"/>
      <c r="H212" s="227"/>
      <c r="I212" s="227"/>
    </row>
    <row r="213" spans="1:10" ht="15.75" customHeight="1"/>
    <row r="214" spans="1:10" ht="15.75" customHeight="1">
      <c r="A214" s="2"/>
      <c r="B214" s="2" t="s">
        <v>3</v>
      </c>
    </row>
    <row r="215" spans="1:10" ht="15.75" customHeight="1">
      <c r="A215" s="178"/>
      <c r="B215" s="178"/>
      <c r="C215" s="178"/>
      <c r="D215" s="178"/>
      <c r="E215" s="178"/>
      <c r="F215" s="178"/>
      <c r="G215" s="178"/>
      <c r="H215" s="178"/>
      <c r="I215" s="178"/>
    </row>
    <row r="216" spans="1:10" ht="14.25">
      <c r="A216" s="227" t="s">
        <v>188</v>
      </c>
      <c r="B216" s="227"/>
      <c r="C216" s="227"/>
      <c r="D216" s="227"/>
      <c r="E216" s="227"/>
      <c r="F216" s="227"/>
      <c r="G216" s="227"/>
      <c r="H216" s="227"/>
      <c r="I216" s="227"/>
    </row>
    <row r="218" spans="1:10">
      <c r="B218" s="2" t="s">
        <v>3</v>
      </c>
    </row>
    <row r="220" spans="1:10" ht="17.25" customHeight="1">
      <c r="A220" s="227" t="s">
        <v>189</v>
      </c>
      <c r="B220" s="227"/>
      <c r="C220" s="227"/>
      <c r="D220" s="227"/>
      <c r="E220" s="227"/>
      <c r="F220" s="227"/>
      <c r="G220" s="227"/>
      <c r="H220" s="227"/>
      <c r="I220" s="227"/>
    </row>
    <row r="221" spans="1:10">
      <c r="C221" s="118"/>
      <c r="D221" s="118"/>
      <c r="E221" s="118"/>
      <c r="F221" s="118"/>
      <c r="G221" s="118"/>
      <c r="H221" s="118"/>
      <c r="I221" s="118"/>
    </row>
    <row r="222" spans="1:10">
      <c r="B222" s="2" t="s">
        <v>3</v>
      </c>
    </row>
    <row r="223" spans="1:10">
      <c r="A223" s="178"/>
      <c r="B223" s="178"/>
      <c r="C223" s="178"/>
      <c r="D223" s="178"/>
      <c r="E223" s="178"/>
      <c r="F223" s="178"/>
      <c r="G223" s="178"/>
      <c r="H223" s="178"/>
      <c r="I223" s="178"/>
    </row>
    <row r="224" spans="1:10" ht="17.25" customHeight="1">
      <c r="A224" s="227" t="s">
        <v>190</v>
      </c>
      <c r="B224" s="227"/>
      <c r="C224" s="227"/>
      <c r="D224" s="227"/>
      <c r="E224" s="227"/>
      <c r="F224" s="227"/>
      <c r="G224" s="227"/>
      <c r="H224" s="227"/>
      <c r="I224" s="227"/>
    </row>
    <row r="225" spans="1:10" ht="17.25" customHeight="1">
      <c r="A225" s="178"/>
      <c r="B225" s="38" t="s">
        <v>191</v>
      </c>
      <c r="C225" s="178"/>
      <c r="D225" s="178"/>
      <c r="E225" s="178"/>
      <c r="F225" s="178"/>
      <c r="G225" s="178"/>
      <c r="H225" s="178"/>
      <c r="I225" s="178"/>
    </row>
    <row r="226" spans="1:10" ht="17.25" customHeight="1">
      <c r="A226" s="9"/>
      <c r="B226" s="178" t="s">
        <v>192</v>
      </c>
      <c r="C226" s="9"/>
      <c r="D226" s="9"/>
      <c r="E226" s="9"/>
      <c r="F226" s="9"/>
      <c r="G226" s="9"/>
      <c r="H226" s="9"/>
      <c r="I226" s="9"/>
    </row>
    <row r="227" spans="1:10">
      <c r="A227" s="178"/>
      <c r="B227" s="178" t="s">
        <v>193</v>
      </c>
      <c r="C227" s="178"/>
      <c r="D227" s="178"/>
      <c r="E227" s="178"/>
      <c r="F227" s="178"/>
      <c r="G227" s="178"/>
      <c r="H227" s="178"/>
      <c r="I227" s="178"/>
    </row>
    <row r="228" spans="1:10" ht="18" customHeight="1">
      <c r="A228" s="178"/>
      <c r="B228" s="178" t="s">
        <v>194</v>
      </c>
      <c r="C228" s="178"/>
      <c r="D228" s="178"/>
      <c r="E228" s="178"/>
      <c r="F228" s="178"/>
      <c r="G228" s="178"/>
      <c r="H228" s="178"/>
      <c r="I228" s="9"/>
    </row>
    <row r="229" spans="1:10">
      <c r="A229" s="178"/>
      <c r="B229" s="178"/>
      <c r="C229" s="178"/>
      <c r="D229" s="178"/>
      <c r="E229" s="178"/>
      <c r="F229" s="178"/>
      <c r="G229" s="178"/>
      <c r="H229" s="178"/>
      <c r="I229" s="178"/>
    </row>
    <row r="230" spans="1:10">
      <c r="A230" s="178"/>
      <c r="B230" s="119" t="s">
        <v>195</v>
      </c>
      <c r="C230" s="178"/>
      <c r="D230" s="178"/>
      <c r="E230" s="178"/>
      <c r="F230" s="178"/>
      <c r="G230" s="178"/>
      <c r="H230" s="178"/>
      <c r="I230" s="178"/>
    </row>
    <row r="231" spans="1:10">
      <c r="A231" s="2"/>
      <c r="B231" s="2" t="s">
        <v>196</v>
      </c>
      <c r="C231" s="2"/>
      <c r="D231" s="2"/>
      <c r="E231" s="2"/>
      <c r="F231" s="2"/>
      <c r="G231" s="2"/>
      <c r="H231" s="2"/>
      <c r="I231" s="2"/>
      <c r="J231" s="2"/>
    </row>
    <row r="232" spans="1:10">
      <c r="A232" s="2"/>
      <c r="B232" s="2"/>
      <c r="C232" s="2" t="s">
        <v>197</v>
      </c>
      <c r="D232" s="169">
        <f>丘介護!G116+原宿介護!F115+深谷!F112+病院本体!E168</f>
        <v>7576972</v>
      </c>
      <c r="E232" s="2" t="s">
        <v>169</v>
      </c>
      <c r="F232" s="2"/>
      <c r="G232" s="2"/>
      <c r="H232" s="2"/>
      <c r="I232" s="2"/>
      <c r="J232" s="2"/>
    </row>
    <row r="233" spans="1:10" s="2" customFormat="1" thickBot="1">
      <c r="C233" s="170" t="s">
        <v>198</v>
      </c>
      <c r="D233" s="171">
        <f>丘介護!G117+原宿介護!F116+深谷!F113+病院本体!E169</f>
        <v>25454642</v>
      </c>
      <c r="E233" s="2" t="s">
        <v>169</v>
      </c>
    </row>
    <row r="234" spans="1:10" s="2" customFormat="1" ht="12.75">
      <c r="C234" s="2" t="s">
        <v>161</v>
      </c>
      <c r="D234" s="169">
        <f>SUM(D232:D233)</f>
        <v>33031614</v>
      </c>
      <c r="E234" s="2" t="s">
        <v>169</v>
      </c>
      <c r="F234" s="2" t="s">
        <v>199</v>
      </c>
    </row>
    <row r="235" spans="1:10" s="2" customFormat="1">
      <c r="A235" s="97"/>
      <c r="B235" s="97"/>
      <c r="C235" s="97"/>
      <c r="D235" s="97"/>
      <c r="E235" s="97"/>
      <c r="F235" s="97"/>
      <c r="G235" s="97"/>
      <c r="H235" s="97"/>
      <c r="I235" s="97"/>
      <c r="J235" s="97"/>
    </row>
    <row r="236" spans="1:10" s="2" customFormat="1" ht="14.25">
      <c r="A236" s="227" t="s">
        <v>200</v>
      </c>
      <c r="B236" s="227"/>
      <c r="C236" s="227"/>
      <c r="D236" s="227"/>
      <c r="E236" s="227"/>
      <c r="F236" s="227"/>
      <c r="G236" s="227"/>
      <c r="H236" s="227"/>
      <c r="I236" s="227"/>
      <c r="J236" s="97"/>
    </row>
    <row r="237" spans="1:10">
      <c r="A237" s="178"/>
      <c r="B237" s="178"/>
      <c r="C237" s="178"/>
      <c r="D237" s="178"/>
      <c r="E237" s="178"/>
      <c r="F237" s="178"/>
      <c r="G237" s="178"/>
      <c r="H237" s="178"/>
      <c r="I237" s="178"/>
    </row>
    <row r="238" spans="1:10">
      <c r="A238" s="9"/>
      <c r="B238" s="9" t="s">
        <v>3</v>
      </c>
      <c r="C238" s="9"/>
      <c r="D238" s="9"/>
      <c r="E238" s="9"/>
      <c r="F238" s="9"/>
      <c r="G238" s="9"/>
      <c r="H238" s="9"/>
      <c r="I238" s="9"/>
    </row>
    <row r="239" spans="1:10">
      <c r="A239" s="178"/>
      <c r="B239" s="178"/>
      <c r="C239" s="178"/>
      <c r="D239" s="178"/>
      <c r="E239" s="178"/>
      <c r="F239" s="178"/>
      <c r="G239" s="178"/>
      <c r="H239" s="178"/>
      <c r="I239" s="178"/>
    </row>
    <row r="241" spans="1:20" ht="14.25">
      <c r="A241" s="227" t="s">
        <v>201</v>
      </c>
      <c r="B241" s="227"/>
      <c r="C241" s="227"/>
      <c r="D241" s="227"/>
      <c r="E241" s="227"/>
      <c r="F241" s="227"/>
      <c r="G241" s="227"/>
      <c r="H241" s="227"/>
      <c r="I241" s="227"/>
    </row>
    <row r="243" spans="1:20">
      <c r="A243" s="8"/>
      <c r="B243" s="9" t="s">
        <v>3</v>
      </c>
      <c r="C243" s="2"/>
      <c r="D243" s="2"/>
      <c r="E243" s="2"/>
      <c r="F243" s="2"/>
      <c r="G243" s="2"/>
      <c r="H243" s="2"/>
      <c r="I243" s="8"/>
      <c r="J243" s="8"/>
    </row>
    <row r="244" spans="1:20">
      <c r="B244" s="8"/>
    </row>
    <row r="246" spans="1:20" ht="14.25">
      <c r="A246" s="227" t="s">
        <v>202</v>
      </c>
      <c r="B246" s="227"/>
      <c r="C246" s="227"/>
      <c r="D246" s="227"/>
      <c r="E246" s="227"/>
      <c r="F246" s="227"/>
      <c r="G246" s="227"/>
      <c r="H246" s="227"/>
      <c r="I246" s="227"/>
    </row>
    <row r="247" spans="1:20" ht="14.25">
      <c r="A247" s="227" t="s">
        <v>203</v>
      </c>
      <c r="B247" s="227"/>
      <c r="C247" s="227"/>
      <c r="D247" s="227"/>
      <c r="E247" s="227"/>
      <c r="F247" s="227"/>
      <c r="G247" s="227"/>
      <c r="H247" s="227"/>
      <c r="I247" s="227"/>
    </row>
    <row r="248" spans="1:20" ht="14.25">
      <c r="A248" s="173"/>
      <c r="B248" s="173"/>
      <c r="C248" s="173"/>
      <c r="D248" s="173"/>
      <c r="E248" s="173"/>
      <c r="F248" s="173"/>
      <c r="G248" s="173"/>
      <c r="H248" s="173"/>
      <c r="I248" s="173"/>
    </row>
    <row r="249" spans="1:20" ht="14.25">
      <c r="B249" s="178" t="s">
        <v>204</v>
      </c>
      <c r="C249" s="173"/>
      <c r="D249" s="173"/>
      <c r="F249" s="173"/>
      <c r="G249" s="173"/>
      <c r="H249" s="173"/>
      <c r="I249" s="173"/>
    </row>
    <row r="250" spans="1:20" ht="14.25">
      <c r="A250" s="6"/>
      <c r="B250" s="125" t="s">
        <v>205</v>
      </c>
      <c r="C250" s="120"/>
      <c r="D250" s="5"/>
      <c r="E250" s="121"/>
      <c r="F250" s="121"/>
      <c r="G250" s="121"/>
      <c r="H250" s="122"/>
      <c r="I250" s="173"/>
    </row>
    <row r="251" spans="1:20" s="8" customFormat="1" ht="14.25">
      <c r="A251" s="97"/>
      <c r="B251" s="125" t="s">
        <v>206</v>
      </c>
      <c r="C251" s="5"/>
      <c r="D251" s="5"/>
      <c r="E251" s="5"/>
      <c r="F251" s="173"/>
      <c r="G251" s="5"/>
      <c r="J251" s="97"/>
    </row>
    <row r="252" spans="1:20" s="8" customFormat="1">
      <c r="A252" s="6"/>
      <c r="H252" s="121"/>
      <c r="I252" s="97"/>
      <c r="J252" s="97"/>
    </row>
    <row r="253" spans="1:20" s="22" customFormat="1" ht="12.75">
      <c r="B253" s="2" t="s">
        <v>207</v>
      </c>
      <c r="N253" s="147"/>
      <c r="P253" s="147"/>
      <c r="Q253" s="147"/>
      <c r="R253" s="147"/>
      <c r="S253" s="147"/>
      <c r="T253" s="147"/>
    </row>
    <row r="254" spans="1:20" s="22" customFormat="1" ht="12.75">
      <c r="B254" s="161" t="s">
        <v>208</v>
      </c>
      <c r="C254" s="146"/>
      <c r="D254" s="146"/>
      <c r="E254" s="146"/>
      <c r="F254" s="146"/>
      <c r="G254" s="146"/>
      <c r="H254" s="146"/>
      <c r="I254" s="146"/>
      <c r="J254" s="146"/>
      <c r="K254" s="146"/>
      <c r="N254" s="147"/>
      <c r="P254" s="147"/>
      <c r="Q254" s="147"/>
      <c r="R254" s="147"/>
      <c r="S254" s="147"/>
      <c r="T254" s="147"/>
    </row>
    <row r="255" spans="1:20" s="33" customFormat="1">
      <c r="B255" s="162" t="s">
        <v>209</v>
      </c>
      <c r="C255" s="163"/>
      <c r="D255" s="163"/>
      <c r="E255" s="163"/>
      <c r="F255" s="163"/>
      <c r="G255" s="163"/>
      <c r="H255" s="163"/>
      <c r="I255" s="163"/>
      <c r="J255" s="163"/>
      <c r="K255" s="163"/>
      <c r="N255" s="150"/>
      <c r="P255" s="150"/>
      <c r="Q255" s="150"/>
      <c r="R255" s="150"/>
      <c r="S255" s="150"/>
      <c r="T255" s="150"/>
    </row>
    <row r="256" spans="1:20" s="33" customFormat="1">
      <c r="B256" s="162" t="s">
        <v>210</v>
      </c>
      <c r="C256" s="163"/>
      <c r="D256" s="163"/>
      <c r="E256" s="163"/>
      <c r="F256" s="163"/>
      <c r="G256" s="163"/>
      <c r="H256" s="163"/>
      <c r="I256" s="163"/>
      <c r="J256" s="163"/>
      <c r="K256" s="163"/>
      <c r="N256" s="150"/>
      <c r="P256" s="150"/>
      <c r="Q256" s="150"/>
      <c r="R256" s="150"/>
      <c r="S256" s="150"/>
      <c r="T256" s="150"/>
    </row>
    <row r="257" spans="1:20" s="33" customFormat="1">
      <c r="B257" s="161" t="s">
        <v>211</v>
      </c>
      <c r="C257" s="163"/>
      <c r="D257" s="163"/>
      <c r="E257" s="163"/>
      <c r="F257" s="163"/>
      <c r="G257" s="163"/>
      <c r="H257" s="163"/>
      <c r="I257" s="163"/>
      <c r="J257" s="163"/>
      <c r="K257" s="163"/>
      <c r="N257" s="150"/>
      <c r="P257" s="150"/>
      <c r="Q257" s="150"/>
      <c r="R257" s="150"/>
      <c r="S257" s="150"/>
      <c r="T257" s="150"/>
    </row>
    <row r="258" spans="1:20" s="33" customFormat="1">
      <c r="B258" s="161" t="s">
        <v>212</v>
      </c>
      <c r="C258" s="163"/>
      <c r="D258" s="163"/>
      <c r="E258" s="163"/>
      <c r="F258" s="163"/>
      <c r="G258" s="163"/>
      <c r="H258" s="163"/>
      <c r="I258" s="163"/>
      <c r="J258" s="163"/>
      <c r="K258" s="163"/>
      <c r="N258" s="150"/>
      <c r="P258" s="150"/>
      <c r="Q258" s="150"/>
      <c r="R258" s="150"/>
      <c r="S258" s="150"/>
      <c r="T258" s="150"/>
    </row>
    <row r="259" spans="1:20" s="33" customFormat="1">
      <c r="B259" s="162" t="s">
        <v>213</v>
      </c>
      <c r="C259" s="163"/>
      <c r="D259" s="163"/>
      <c r="E259" s="163"/>
      <c r="F259" s="163"/>
      <c r="G259" s="163"/>
      <c r="H259" s="163"/>
      <c r="I259" s="163"/>
      <c r="J259" s="163"/>
      <c r="K259" s="163"/>
      <c r="N259" s="150"/>
      <c r="P259" s="150"/>
      <c r="Q259" s="150"/>
      <c r="R259" s="150"/>
      <c r="S259" s="150"/>
      <c r="T259" s="150"/>
    </row>
    <row r="260" spans="1:20" s="33" customFormat="1">
      <c r="B260" s="162" t="s">
        <v>214</v>
      </c>
      <c r="C260" s="163"/>
      <c r="D260" s="163"/>
      <c r="E260" s="163"/>
      <c r="F260" s="163"/>
      <c r="G260" s="163"/>
      <c r="H260" s="163"/>
      <c r="I260" s="163"/>
      <c r="J260" s="163"/>
      <c r="K260" s="163"/>
      <c r="N260" s="150"/>
      <c r="P260" s="150"/>
      <c r="Q260" s="150"/>
      <c r="R260" s="150"/>
      <c r="S260" s="150"/>
      <c r="T260" s="150"/>
    </row>
    <row r="261" spans="1:20" s="12" customFormat="1">
      <c r="A261"/>
      <c r="B261"/>
      <c r="C261"/>
      <c r="D261"/>
      <c r="E261"/>
      <c r="F261"/>
      <c r="G261"/>
      <c r="H261"/>
      <c r="I261"/>
      <c r="J261"/>
      <c r="K261"/>
      <c r="L261"/>
      <c r="M261"/>
      <c r="N261" s="138"/>
      <c r="P261" s="138"/>
      <c r="Q261" s="138"/>
      <c r="R261" s="138"/>
      <c r="S261" s="138"/>
      <c r="T261" s="138"/>
    </row>
    <row r="262" spans="1:20" s="8" customFormat="1">
      <c r="A262" s="6"/>
      <c r="B262" s="8" t="s">
        <v>215</v>
      </c>
      <c r="H262" s="121"/>
      <c r="I262" s="97"/>
      <c r="J262" s="97"/>
    </row>
    <row r="263" spans="1:20" s="8" customFormat="1">
      <c r="A263" s="34"/>
      <c r="B263" s="123" t="s">
        <v>216</v>
      </c>
      <c r="C263" s="2"/>
      <c r="D263" s="2"/>
      <c r="E263" s="2"/>
      <c r="F263" s="2"/>
      <c r="G263" s="38"/>
      <c r="H263" s="38"/>
      <c r="I263"/>
    </row>
    <row r="264" spans="1:20" s="8" customFormat="1">
      <c r="A264" s="34"/>
      <c r="B264" s="178"/>
      <c r="C264" s="2"/>
      <c r="D264" s="2"/>
      <c r="E264" s="2"/>
      <c r="F264" s="2"/>
      <c r="G264" s="38"/>
      <c r="H264" s="40"/>
      <c r="I264"/>
    </row>
    <row r="265" spans="1:20" s="8" customFormat="1">
      <c r="A265"/>
      <c r="B265" s="123" t="s">
        <v>217</v>
      </c>
      <c r="C265" s="2"/>
      <c r="D265" s="2"/>
      <c r="E265" s="2"/>
      <c r="F265" s="2"/>
      <c r="G265" s="38"/>
      <c r="H265" s="38"/>
      <c r="I265"/>
    </row>
    <row r="266" spans="1:20" customFormat="1">
      <c r="B266" s="34" t="s">
        <v>218</v>
      </c>
      <c r="C266" s="97"/>
      <c r="D266" s="2"/>
      <c r="E266" s="97"/>
      <c r="F266" s="254">
        <v>6476000</v>
      </c>
      <c r="G266" s="254"/>
      <c r="H266" s="2" t="s">
        <v>169</v>
      </c>
      <c r="I266" s="97"/>
    </row>
    <row r="267" spans="1:20" customFormat="1">
      <c r="B267" s="34" t="s">
        <v>219</v>
      </c>
      <c r="C267" s="97"/>
      <c r="D267" s="2"/>
      <c r="E267" s="97"/>
      <c r="F267" s="254">
        <v>1773000</v>
      </c>
      <c r="G267" s="254"/>
      <c r="H267" s="2" t="s">
        <v>169</v>
      </c>
      <c r="I267" s="97"/>
    </row>
    <row r="268" spans="1:20" customFormat="1">
      <c r="B268" s="34" t="s">
        <v>220</v>
      </c>
      <c r="C268" s="97"/>
      <c r="D268" s="2"/>
      <c r="E268" s="97"/>
      <c r="F268" s="254">
        <v>13372000</v>
      </c>
      <c r="G268" s="254"/>
      <c r="H268" s="2" t="s">
        <v>169</v>
      </c>
      <c r="I268" s="97"/>
    </row>
    <row r="269" spans="1:20" customFormat="1">
      <c r="B269" s="34" t="s">
        <v>221</v>
      </c>
      <c r="C269" s="97"/>
      <c r="D269" s="2"/>
      <c r="E269" s="97"/>
      <c r="F269" s="252">
        <v>1071000</v>
      </c>
      <c r="G269" s="252"/>
      <c r="H269" s="2" t="s">
        <v>169</v>
      </c>
      <c r="I269" s="97"/>
    </row>
    <row r="270" spans="1:20" customFormat="1">
      <c r="B270" s="2"/>
      <c r="C270" s="2"/>
      <c r="D270" s="97"/>
      <c r="E270" s="6" t="s">
        <v>222</v>
      </c>
      <c r="F270" s="255">
        <f>SUM(F266:F269)</f>
        <v>22692000</v>
      </c>
      <c r="G270" s="255"/>
      <c r="H270" s="2" t="s">
        <v>169</v>
      </c>
      <c r="I270" s="97"/>
    </row>
    <row r="271" spans="1:20" customFormat="1">
      <c r="B271" s="123" t="s">
        <v>223</v>
      </c>
      <c r="D271" s="97"/>
      <c r="E271" s="6"/>
      <c r="F271" s="254">
        <f>-F266</f>
        <v>-6476000</v>
      </c>
      <c r="G271" s="254"/>
      <c r="H271" s="2" t="s">
        <v>169</v>
      </c>
      <c r="I271" s="97"/>
    </row>
    <row r="272" spans="1:20" customFormat="1">
      <c r="B272" s="126" t="s">
        <v>224</v>
      </c>
      <c r="D272" s="97"/>
      <c r="E272" s="6"/>
      <c r="F272" s="251">
        <v>-15930000</v>
      </c>
      <c r="G272" s="251"/>
      <c r="H272" s="2" t="s">
        <v>169</v>
      </c>
      <c r="I272" s="97"/>
    </row>
    <row r="273" spans="2:10" customFormat="1">
      <c r="B273" s="2"/>
      <c r="C273" s="2"/>
      <c r="D273" s="97"/>
      <c r="E273" s="6" t="s">
        <v>225</v>
      </c>
      <c r="F273" s="252">
        <f>SUM(F271:F272)</f>
        <v>-22406000</v>
      </c>
      <c r="G273" s="252"/>
      <c r="H273" s="2" t="s">
        <v>169</v>
      </c>
      <c r="I273" s="97"/>
    </row>
    <row r="274" spans="2:10" customFormat="1" ht="14.25" thickBot="1">
      <c r="B274" s="2"/>
      <c r="C274" s="2"/>
      <c r="D274" s="97"/>
      <c r="E274" s="6" t="s">
        <v>226</v>
      </c>
      <c r="F274" s="253">
        <f>+F273+F270</f>
        <v>286000</v>
      </c>
      <c r="G274" s="253"/>
      <c r="H274" s="2" t="s">
        <v>169</v>
      </c>
      <c r="I274" s="97"/>
    </row>
    <row r="275" spans="2:10" ht="14.25" thickTop="1"/>
    <row r="276" spans="2:10">
      <c r="B276" s="146" t="s">
        <v>227</v>
      </c>
      <c r="C276" s="146"/>
      <c r="D276" s="146"/>
      <c r="E276" s="146"/>
      <c r="F276" s="146"/>
      <c r="G276" s="146"/>
      <c r="H276" s="146"/>
      <c r="I276" s="146"/>
      <c r="J276" s="163"/>
    </row>
    <row r="277" spans="2:10">
      <c r="B277" s="146" t="s">
        <v>228</v>
      </c>
      <c r="C277" s="146"/>
      <c r="D277" s="146"/>
      <c r="E277" s="146"/>
      <c r="F277" s="146"/>
      <c r="G277" s="146"/>
      <c r="H277" s="146"/>
      <c r="I277" s="146"/>
      <c r="J277" s="163"/>
    </row>
    <row r="278" spans="2:10">
      <c r="B278" s="146"/>
      <c r="C278" s="146" t="s">
        <v>229</v>
      </c>
      <c r="D278" s="146"/>
      <c r="E278" s="146"/>
      <c r="F278" s="146"/>
      <c r="G278" s="146"/>
      <c r="H278" s="145">
        <v>92626819</v>
      </c>
      <c r="I278" s="146" t="s">
        <v>169</v>
      </c>
      <c r="J278" s="163"/>
    </row>
    <row r="279" spans="2:10">
      <c r="B279" s="146"/>
      <c r="C279" s="146" t="s">
        <v>230</v>
      </c>
      <c r="D279" s="146"/>
      <c r="E279" s="146"/>
      <c r="F279" s="146"/>
      <c r="G279" s="146"/>
      <c r="H279" s="145">
        <v>48670152</v>
      </c>
      <c r="I279" s="146" t="s">
        <v>169</v>
      </c>
      <c r="J279" s="163"/>
    </row>
    <row r="280" spans="2:10">
      <c r="B280" s="146" t="s">
        <v>231</v>
      </c>
      <c r="C280" s="146"/>
      <c r="D280" s="146"/>
      <c r="E280" s="146"/>
      <c r="F280" s="146"/>
      <c r="G280" s="146"/>
      <c r="H280" s="146"/>
      <c r="I280" s="146"/>
      <c r="J280" s="163"/>
    </row>
    <row r="281" spans="2:10">
      <c r="B281" s="146"/>
      <c r="C281" s="146" t="s">
        <v>232</v>
      </c>
      <c r="D281" s="146"/>
      <c r="E281" s="146"/>
      <c r="F281" s="146"/>
      <c r="G281" s="146"/>
      <c r="H281" s="145">
        <v>774037</v>
      </c>
      <c r="I281" s="146" t="s">
        <v>169</v>
      </c>
      <c r="J281" s="163"/>
    </row>
    <row r="282" spans="2:10">
      <c r="B282" s="146" t="s">
        <v>233</v>
      </c>
      <c r="C282" s="146"/>
      <c r="D282" s="146"/>
      <c r="E282" s="146"/>
      <c r="F282" s="146"/>
      <c r="G282" s="146"/>
      <c r="H282" s="145"/>
      <c r="I282" s="146"/>
      <c r="J282" s="163"/>
    </row>
    <row r="283" spans="2:10">
      <c r="B283" s="146"/>
      <c r="C283" s="146" t="s">
        <v>234</v>
      </c>
      <c r="D283" s="146"/>
      <c r="E283" s="146"/>
      <c r="F283" s="146"/>
      <c r="G283" s="146"/>
      <c r="H283" s="145">
        <v>1318020</v>
      </c>
      <c r="I283" s="146" t="s">
        <v>169</v>
      </c>
      <c r="J283" s="163"/>
    </row>
    <row r="284" spans="2:10" ht="14.25" thickBot="1">
      <c r="B284" s="146" t="s">
        <v>235</v>
      </c>
      <c r="C284" s="146"/>
      <c r="D284" s="146"/>
      <c r="E284" s="146"/>
      <c r="F284" s="146"/>
      <c r="G284" s="146"/>
      <c r="H284" s="172">
        <f>SUM(H278:H283)</f>
        <v>143389028</v>
      </c>
      <c r="I284" s="146" t="s">
        <v>169</v>
      </c>
      <c r="J284" s="163"/>
    </row>
    <row r="285" spans="2:10" ht="14.25" thickTop="1"/>
  </sheetData>
  <mergeCells count="128">
    <mergeCell ref="F272:G272"/>
    <mergeCell ref="F273:G273"/>
    <mergeCell ref="F274:G274"/>
    <mergeCell ref="F266:G266"/>
    <mergeCell ref="F267:G267"/>
    <mergeCell ref="F268:G268"/>
    <mergeCell ref="F269:G269"/>
    <mergeCell ref="F270:G270"/>
    <mergeCell ref="F271:G271"/>
    <mergeCell ref="A8:I8"/>
    <mergeCell ref="A12:I12"/>
    <mergeCell ref="A13:I13"/>
    <mergeCell ref="A51:I51"/>
    <mergeCell ref="A55:I55"/>
    <mergeCell ref="A4:K4"/>
    <mergeCell ref="A95:I95"/>
    <mergeCell ref="A96:I96"/>
    <mergeCell ref="A102:I102"/>
    <mergeCell ref="H64:I64"/>
    <mergeCell ref="H65:I65"/>
    <mergeCell ref="H66:I66"/>
    <mergeCell ref="H67:I67"/>
    <mergeCell ref="H68:I68"/>
    <mergeCell ref="H69:I69"/>
    <mergeCell ref="H70:I70"/>
    <mergeCell ref="H73:I73"/>
    <mergeCell ref="H74:I74"/>
    <mergeCell ref="H75:I75"/>
    <mergeCell ref="H76:I76"/>
    <mergeCell ref="H77:I77"/>
    <mergeCell ref="H78:I78"/>
    <mergeCell ref="H81:I81"/>
    <mergeCell ref="H82:I82"/>
    <mergeCell ref="C166:D166"/>
    <mergeCell ref="E166:F166"/>
    <mergeCell ref="G166:H166"/>
    <mergeCell ref="I166:J166"/>
    <mergeCell ref="C167:D167"/>
    <mergeCell ref="E167:F167"/>
    <mergeCell ref="G167:H167"/>
    <mergeCell ref="I167:J167"/>
    <mergeCell ref="C168:D168"/>
    <mergeCell ref="E168:F168"/>
    <mergeCell ref="G168:H168"/>
    <mergeCell ref="I168:J168"/>
    <mergeCell ref="C169:D169"/>
    <mergeCell ref="E169:F169"/>
    <mergeCell ref="G169:H169"/>
    <mergeCell ref="I169:J169"/>
    <mergeCell ref="B209:C209"/>
    <mergeCell ref="D209:E209"/>
    <mergeCell ref="F209:G209"/>
    <mergeCell ref="A194:I194"/>
    <mergeCell ref="A178:I178"/>
    <mergeCell ref="F188:G188"/>
    <mergeCell ref="F189:G189"/>
    <mergeCell ref="F190:G190"/>
    <mergeCell ref="F191:G191"/>
    <mergeCell ref="B202:C202"/>
    <mergeCell ref="D202:E202"/>
    <mergeCell ref="F202:G202"/>
    <mergeCell ref="H203:I203"/>
    <mergeCell ref="F203:G203"/>
    <mergeCell ref="H202:I202"/>
    <mergeCell ref="B203:C203"/>
    <mergeCell ref="D203:E203"/>
    <mergeCell ref="H207:I207"/>
    <mergeCell ref="B204:C204"/>
    <mergeCell ref="D204:E204"/>
    <mergeCell ref="B199:C199"/>
    <mergeCell ref="F205:G205"/>
    <mergeCell ref="B205:C205"/>
    <mergeCell ref="D205:E205"/>
    <mergeCell ref="H205:I205"/>
    <mergeCell ref="H199:I199"/>
    <mergeCell ref="B201:C201"/>
    <mergeCell ref="D201:E201"/>
    <mergeCell ref="F201:G201"/>
    <mergeCell ref="H201:I201"/>
    <mergeCell ref="H200:I200"/>
    <mergeCell ref="B200:C200"/>
    <mergeCell ref="D200:E200"/>
    <mergeCell ref="F200:G200"/>
    <mergeCell ref="F204:G204"/>
    <mergeCell ref="D207:E207"/>
    <mergeCell ref="F207:G207"/>
    <mergeCell ref="B206:C206"/>
    <mergeCell ref="D206:E206"/>
    <mergeCell ref="A236:I236"/>
    <mergeCell ref="A247:I247"/>
    <mergeCell ref="A216:I216"/>
    <mergeCell ref="A220:I220"/>
    <mergeCell ref="H209:I209"/>
    <mergeCell ref="A246:I246"/>
    <mergeCell ref="B208:C208"/>
    <mergeCell ref="D208:E208"/>
    <mergeCell ref="F208:G208"/>
    <mergeCell ref="H208:I208"/>
    <mergeCell ref="F206:G206"/>
    <mergeCell ref="A241:I241"/>
    <mergeCell ref="A224:I224"/>
    <mergeCell ref="A212:I212"/>
    <mergeCell ref="H206:I206"/>
    <mergeCell ref="B207:C207"/>
    <mergeCell ref="H83:I83"/>
    <mergeCell ref="H86:I86"/>
    <mergeCell ref="H87:I87"/>
    <mergeCell ref="H88:I88"/>
    <mergeCell ref="H89:I89"/>
    <mergeCell ref="H90:I90"/>
    <mergeCell ref="H91:I91"/>
    <mergeCell ref="H92:I92"/>
    <mergeCell ref="H204:I204"/>
    <mergeCell ref="A161:I161"/>
    <mergeCell ref="C164:D164"/>
    <mergeCell ref="E164:F164"/>
    <mergeCell ref="G164:H164"/>
    <mergeCell ref="I164:J164"/>
    <mergeCell ref="C165:D165"/>
    <mergeCell ref="E165:F165"/>
    <mergeCell ref="G165:H165"/>
    <mergeCell ref="I165:J165"/>
    <mergeCell ref="D199:E199"/>
    <mergeCell ref="F199:G199"/>
    <mergeCell ref="B198:C198"/>
    <mergeCell ref="D198:E198"/>
    <mergeCell ref="F198:G198"/>
    <mergeCell ref="H198:I198"/>
  </mergeCells>
  <phoneticPr fontId="4"/>
  <printOptions horizontalCentered="1"/>
  <pageMargins left="0.39370078740157483" right="0.39370078740157483" top="0.78740157480314965" bottom="0.39370078740157483" header="0" footer="0"/>
  <pageSetup paperSize="9" scale="90" firstPageNumber="27" orientation="portrait" useFirstPageNumber="1" r:id="rId1"/>
  <rowBreaks count="4" manualBreakCount="4">
    <brk id="54" max="16383" man="1"/>
    <brk id="94" max="16383" man="1"/>
    <brk id="160" max="10" man="1"/>
    <brk id="223" max="10"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132"/>
  <sheetViews>
    <sheetView topLeftCell="A61" zoomScaleNormal="100" zoomScaleSheetLayoutView="100" workbookViewId="0">
      <selection activeCell="N61" sqref="N1:P65536"/>
    </sheetView>
  </sheetViews>
  <sheetFormatPr defaultColWidth="9" defaultRowHeight="13.5"/>
  <cols>
    <col min="1" max="1" width="3.5" style="12" customWidth="1"/>
    <col min="2" max="2" width="5" style="12" customWidth="1"/>
    <col min="3" max="3" width="6.875" style="12" customWidth="1"/>
    <col min="4" max="4" width="9.25" style="12" customWidth="1"/>
    <col min="5" max="13" width="8.5" style="12" customWidth="1"/>
    <col min="14" max="16" width="0" style="12" hidden="1" customWidth="1"/>
    <col min="17" max="16384" width="9" style="12"/>
  </cols>
  <sheetData>
    <row r="1" spans="2:13" ht="29.25" customHeight="1">
      <c r="L1" s="41" t="s">
        <v>236</v>
      </c>
    </row>
    <row r="2" spans="2:13" ht="16.5" customHeight="1">
      <c r="M2" s="20"/>
    </row>
    <row r="3" spans="2:13" ht="17.25">
      <c r="B3"/>
      <c r="C3" s="245" t="s">
        <v>393</v>
      </c>
      <c r="D3" s="245"/>
      <c r="E3" s="245"/>
      <c r="F3" s="245"/>
      <c r="G3" s="245"/>
      <c r="H3" s="245"/>
      <c r="I3" s="245"/>
      <c r="J3" s="245"/>
      <c r="K3" s="245"/>
      <c r="L3" s="245"/>
    </row>
    <row r="4" spans="2:13" ht="17.25">
      <c r="B4"/>
      <c r="C4" s="174"/>
      <c r="D4" s="174"/>
      <c r="E4" s="174"/>
      <c r="F4" s="174"/>
      <c r="G4" s="174"/>
      <c r="H4" s="174"/>
      <c r="I4" s="174"/>
      <c r="J4" s="174"/>
      <c r="K4" s="174"/>
      <c r="L4"/>
    </row>
    <row r="5" spans="2:13">
      <c r="B5"/>
      <c r="C5"/>
      <c r="D5"/>
      <c r="E5"/>
      <c r="F5"/>
      <c r="G5"/>
      <c r="H5"/>
      <c r="I5"/>
      <c r="J5"/>
      <c r="K5"/>
      <c r="L5"/>
    </row>
    <row r="6" spans="2:13" ht="14.25">
      <c r="B6" s="42" t="s">
        <v>238</v>
      </c>
      <c r="C6"/>
      <c r="D6" s="42"/>
      <c r="E6" s="42"/>
      <c r="F6" s="42"/>
      <c r="G6" s="42"/>
      <c r="H6" s="42"/>
      <c r="I6" s="42"/>
      <c r="J6" s="42"/>
      <c r="K6" s="42"/>
      <c r="L6"/>
    </row>
    <row r="7" spans="2:13" s="13" customFormat="1" ht="12.75">
      <c r="B7" s="2"/>
      <c r="C7" s="262"/>
      <c r="D7" s="262"/>
      <c r="E7" s="262"/>
      <c r="F7" s="262"/>
      <c r="G7" s="262"/>
      <c r="H7" s="262"/>
      <c r="I7" s="262"/>
      <c r="J7" s="262"/>
      <c r="K7" s="262"/>
      <c r="L7" s="2"/>
    </row>
    <row r="8" spans="2:13" s="13" customFormat="1" ht="12.75">
      <c r="B8" s="2"/>
      <c r="C8" s="2" t="s">
        <v>239</v>
      </c>
      <c r="D8" s="2"/>
      <c r="E8" s="2"/>
      <c r="F8" s="2"/>
      <c r="G8" s="2"/>
      <c r="H8" s="2"/>
      <c r="I8" s="2"/>
      <c r="J8" s="2"/>
      <c r="K8" s="2"/>
      <c r="L8" s="2"/>
    </row>
    <row r="9" spans="2:13" s="13" customFormat="1" ht="12.75">
      <c r="B9" s="2"/>
      <c r="C9" s="6" t="s">
        <v>6</v>
      </c>
      <c r="D9" s="2" t="s">
        <v>3</v>
      </c>
      <c r="E9" s="2"/>
      <c r="F9" s="2"/>
      <c r="G9" s="2"/>
      <c r="H9" s="2"/>
      <c r="I9" s="2"/>
      <c r="J9" s="2"/>
      <c r="K9" s="2"/>
      <c r="L9" s="2"/>
    </row>
    <row r="10" spans="2:13" s="13" customFormat="1" ht="12.75">
      <c r="B10" s="2"/>
      <c r="C10" s="6"/>
      <c r="D10" s="2"/>
      <c r="E10" s="2"/>
      <c r="F10" s="2"/>
      <c r="G10" s="2"/>
      <c r="H10" s="2"/>
      <c r="I10" s="2"/>
      <c r="J10" s="2"/>
      <c r="K10" s="2"/>
      <c r="L10" s="2"/>
    </row>
    <row r="11" spans="2:13" s="13" customFormat="1" ht="12.75">
      <c r="B11" s="2"/>
      <c r="C11" s="2" t="s">
        <v>240</v>
      </c>
      <c r="D11" s="2"/>
      <c r="E11" s="2"/>
      <c r="F11" s="2"/>
      <c r="G11" s="2"/>
      <c r="H11" s="2"/>
      <c r="I11" s="2"/>
      <c r="J11" s="2"/>
      <c r="K11" s="2"/>
      <c r="L11" s="2"/>
    </row>
    <row r="12" spans="2:13" s="13" customFormat="1" ht="12.75">
      <c r="B12" s="2"/>
      <c r="C12" s="6" t="s">
        <v>6</v>
      </c>
      <c r="D12" s="2" t="s">
        <v>3</v>
      </c>
      <c r="E12" s="2"/>
      <c r="F12" s="2"/>
      <c r="G12" s="2"/>
      <c r="H12" s="2"/>
      <c r="I12" s="2"/>
      <c r="J12" s="2"/>
      <c r="K12" s="2"/>
      <c r="L12" s="2"/>
    </row>
    <row r="13" spans="2:13" s="13" customFormat="1" ht="12.75">
      <c r="B13" s="2"/>
      <c r="C13" s="2"/>
      <c r="D13" s="2"/>
      <c r="E13" s="2"/>
      <c r="F13" s="2"/>
      <c r="G13" s="2"/>
      <c r="H13" s="2"/>
      <c r="I13" s="2"/>
      <c r="J13" s="2"/>
      <c r="K13" s="2"/>
      <c r="L13" s="2"/>
    </row>
    <row r="14" spans="2:13" s="13" customFormat="1" ht="12.75">
      <c r="B14" s="2"/>
      <c r="C14" s="2" t="s">
        <v>241</v>
      </c>
      <c r="D14" s="2"/>
      <c r="E14" s="2"/>
      <c r="F14" s="2"/>
      <c r="G14" s="2"/>
      <c r="H14" s="2"/>
      <c r="I14" s="2"/>
      <c r="J14" s="2"/>
      <c r="K14" s="2"/>
      <c r="L14" s="2"/>
    </row>
    <row r="15" spans="2:13" s="13" customFormat="1" ht="12.75">
      <c r="B15" s="2"/>
      <c r="C15" s="6" t="s">
        <v>6</v>
      </c>
      <c r="D15" s="2" t="s">
        <v>292</v>
      </c>
      <c r="E15" s="2"/>
      <c r="F15" s="2"/>
      <c r="G15" s="2"/>
      <c r="H15" s="2"/>
      <c r="I15" s="2"/>
      <c r="J15" s="2"/>
      <c r="K15" s="2"/>
      <c r="L15" s="2"/>
    </row>
    <row r="16" spans="2:13" s="13" customFormat="1" ht="12.75">
      <c r="B16" s="2"/>
      <c r="C16" s="6" t="s">
        <v>6</v>
      </c>
      <c r="D16" s="2" t="s">
        <v>394</v>
      </c>
      <c r="E16" s="2"/>
      <c r="F16" s="2"/>
      <c r="G16" s="2"/>
      <c r="H16" s="2"/>
      <c r="I16" s="2"/>
      <c r="J16" s="2"/>
      <c r="K16" s="2"/>
      <c r="L16" s="2"/>
    </row>
    <row r="17" spans="2:12" s="13" customFormat="1" ht="12.75">
      <c r="B17" s="2"/>
      <c r="C17" s="2"/>
      <c r="D17" s="2"/>
      <c r="E17" s="2"/>
      <c r="F17" s="2"/>
      <c r="G17" s="2"/>
      <c r="H17" s="2"/>
      <c r="I17" s="2"/>
      <c r="J17" s="2"/>
      <c r="K17" s="2"/>
      <c r="L17" s="2"/>
    </row>
    <row r="18" spans="2:12" s="13" customFormat="1" ht="12.75">
      <c r="B18" s="2"/>
      <c r="C18" s="2" t="s">
        <v>244</v>
      </c>
      <c r="D18" s="2"/>
      <c r="E18" s="2"/>
      <c r="F18" s="2"/>
      <c r="G18" s="2"/>
      <c r="H18" s="2"/>
      <c r="I18" s="2"/>
      <c r="J18" s="2"/>
      <c r="K18" s="2"/>
      <c r="L18" s="2"/>
    </row>
    <row r="19" spans="2:12" s="13" customFormat="1" ht="12.75">
      <c r="B19" s="2"/>
      <c r="C19" s="6" t="s">
        <v>6</v>
      </c>
      <c r="D19" s="2" t="s">
        <v>15</v>
      </c>
      <c r="E19" s="2"/>
      <c r="F19" s="2" t="s">
        <v>3</v>
      </c>
      <c r="G19" s="2"/>
      <c r="H19" s="2"/>
      <c r="I19" s="2"/>
      <c r="J19" s="2"/>
      <c r="K19" s="2"/>
      <c r="L19" s="2"/>
    </row>
    <row r="20" spans="2:12" s="13" customFormat="1" ht="12.75">
      <c r="B20" s="2"/>
      <c r="C20" s="6" t="s">
        <v>6</v>
      </c>
      <c r="D20" s="2" t="s">
        <v>19</v>
      </c>
      <c r="E20" s="2"/>
      <c r="F20" s="2" t="s">
        <v>247</v>
      </c>
      <c r="G20" s="2"/>
      <c r="H20" s="2"/>
      <c r="I20" s="2"/>
      <c r="J20" s="2"/>
      <c r="K20" s="2"/>
      <c r="L20" s="2"/>
    </row>
    <row r="21" spans="2:12" s="13" customFormat="1" ht="12.75">
      <c r="B21" s="2"/>
      <c r="C21" s="6"/>
      <c r="D21" s="2"/>
      <c r="E21" s="2"/>
      <c r="F21" s="2" t="s">
        <v>248</v>
      </c>
      <c r="G21" s="2"/>
      <c r="H21" s="2"/>
      <c r="I21" s="2"/>
      <c r="J21" s="2"/>
      <c r="K21" s="2"/>
      <c r="L21" s="2"/>
    </row>
    <row r="22" spans="2:12" s="13" customFormat="1" ht="12.75">
      <c r="B22" s="2"/>
      <c r="C22" s="6"/>
      <c r="D22" s="2"/>
      <c r="E22" s="2"/>
      <c r="F22" s="2" t="s">
        <v>249</v>
      </c>
      <c r="G22" s="2"/>
      <c r="H22" s="2"/>
      <c r="I22" s="2"/>
      <c r="J22" s="2"/>
      <c r="K22" s="2"/>
      <c r="L22" s="2"/>
    </row>
    <row r="23" spans="2:12" s="13" customFormat="1" ht="12.75">
      <c r="B23" s="2"/>
      <c r="C23" s="6" t="s">
        <v>6</v>
      </c>
      <c r="D23" s="2" t="s">
        <v>22</v>
      </c>
      <c r="E23" s="2"/>
      <c r="F23" s="29" t="s">
        <v>3</v>
      </c>
      <c r="G23" s="2"/>
      <c r="H23" s="2"/>
      <c r="I23" s="2"/>
      <c r="J23" s="2"/>
      <c r="K23" s="2"/>
      <c r="L23" s="2"/>
    </row>
    <row r="24" spans="2:12" s="13" customFormat="1" ht="12.75">
      <c r="B24" s="2"/>
      <c r="C24" s="2"/>
      <c r="D24" s="2"/>
      <c r="E24" s="2"/>
      <c r="F24" s="2"/>
      <c r="G24" s="2"/>
      <c r="H24" s="2"/>
      <c r="I24" s="2"/>
      <c r="J24" s="2"/>
      <c r="K24" s="2"/>
      <c r="L24" s="2"/>
    </row>
    <row r="25" spans="2:12" s="13" customFormat="1" ht="12.75">
      <c r="B25" s="2"/>
      <c r="C25" s="2"/>
      <c r="D25" s="2"/>
      <c r="E25" s="2"/>
      <c r="F25" s="2"/>
      <c r="G25" s="2"/>
      <c r="H25" s="2"/>
      <c r="I25" s="2"/>
      <c r="J25" s="2"/>
      <c r="K25" s="2"/>
      <c r="L25" s="2"/>
    </row>
    <row r="26" spans="2:12" ht="14.25">
      <c r="B26" s="42" t="s">
        <v>252</v>
      </c>
      <c r="C26"/>
      <c r="D26" s="42"/>
      <c r="E26" s="42"/>
      <c r="F26" s="42"/>
      <c r="G26" s="42"/>
      <c r="H26" s="42"/>
      <c r="I26" s="42"/>
      <c r="J26" s="42"/>
      <c r="K26" s="42"/>
      <c r="L26"/>
    </row>
    <row r="27" spans="2:12" s="13" customFormat="1" ht="12.75">
      <c r="B27" s="2"/>
      <c r="C27" s="6" t="s">
        <v>6</v>
      </c>
      <c r="D27" s="2" t="s">
        <v>3</v>
      </c>
      <c r="E27" s="2"/>
      <c r="F27" s="2"/>
      <c r="G27" s="2"/>
      <c r="H27" s="2"/>
      <c r="I27" s="2"/>
      <c r="J27" s="2"/>
      <c r="K27" s="2"/>
      <c r="L27" s="2"/>
    </row>
    <row r="28" spans="2:12" s="13" customFormat="1" ht="12.75">
      <c r="B28" s="2"/>
      <c r="C28" s="262"/>
      <c r="D28" s="262"/>
      <c r="E28" s="262"/>
      <c r="F28" s="262"/>
      <c r="G28" s="262"/>
      <c r="H28" s="262"/>
      <c r="I28" s="262"/>
      <c r="J28" s="262"/>
      <c r="K28" s="262"/>
      <c r="L28" s="2"/>
    </row>
    <row r="29" spans="2:12" s="13" customFormat="1" ht="12.75">
      <c r="B29" s="2"/>
      <c r="C29" s="2"/>
      <c r="D29" s="2"/>
      <c r="E29" s="2"/>
      <c r="F29" s="2"/>
      <c r="G29" s="2"/>
      <c r="H29" s="2"/>
      <c r="I29" s="2"/>
      <c r="J29" s="2"/>
      <c r="K29" s="2"/>
      <c r="L29" s="2"/>
    </row>
    <row r="30" spans="2:12" ht="14.25">
      <c r="B30" s="42" t="s">
        <v>253</v>
      </c>
      <c r="C30"/>
      <c r="D30" s="42"/>
      <c r="E30" s="42"/>
      <c r="F30" s="42"/>
      <c r="G30" s="42"/>
      <c r="H30" s="42"/>
      <c r="I30" s="42"/>
      <c r="J30" s="42"/>
      <c r="K30" s="42"/>
      <c r="L30"/>
    </row>
    <row r="31" spans="2:12" s="13" customFormat="1" ht="12.75">
      <c r="B31" s="2"/>
      <c r="C31" s="178"/>
      <c r="D31" s="178"/>
      <c r="E31" s="178"/>
      <c r="F31" s="178"/>
      <c r="G31" s="178"/>
      <c r="H31" s="178"/>
      <c r="I31" s="178"/>
      <c r="J31" s="178"/>
      <c r="K31" s="178"/>
      <c r="L31" s="2"/>
    </row>
    <row r="32" spans="2:12" s="13" customFormat="1" ht="12.75">
      <c r="B32" s="2"/>
      <c r="C32" s="262" t="s">
        <v>359</v>
      </c>
      <c r="D32" s="262"/>
      <c r="E32" s="262"/>
      <c r="F32" s="262"/>
      <c r="G32" s="262"/>
      <c r="H32" s="262"/>
      <c r="I32" s="262"/>
      <c r="J32" s="262"/>
      <c r="K32" s="262"/>
      <c r="L32" s="2"/>
    </row>
    <row r="33" spans="2:13" s="13" customFormat="1" ht="12.75">
      <c r="B33" s="2"/>
      <c r="C33" s="2"/>
      <c r="D33" s="2"/>
      <c r="E33" s="2"/>
      <c r="F33" s="2"/>
      <c r="G33" s="2"/>
      <c r="H33" s="2"/>
      <c r="I33" s="2"/>
      <c r="J33" s="2"/>
      <c r="K33" s="2"/>
      <c r="L33" s="2"/>
    </row>
    <row r="34" spans="2:13" s="13" customFormat="1" ht="12.75">
      <c r="B34" s="2"/>
      <c r="C34" s="2"/>
      <c r="D34" s="2"/>
      <c r="E34" s="2"/>
      <c r="F34" s="2"/>
      <c r="G34" s="2"/>
      <c r="H34" s="2"/>
      <c r="I34" s="2"/>
      <c r="J34" s="2"/>
      <c r="K34" s="2"/>
      <c r="L34" s="2"/>
    </row>
    <row r="35" spans="2:13" ht="24.75" customHeight="1">
      <c r="B35" s="7" t="s">
        <v>255</v>
      </c>
      <c r="C35"/>
      <c r="D35" s="7"/>
      <c r="E35" s="7"/>
      <c r="F35" s="7"/>
      <c r="G35" s="7"/>
      <c r="H35" s="7"/>
      <c r="I35" s="7"/>
      <c r="J35" s="7"/>
      <c r="K35" s="7"/>
      <c r="L35"/>
    </row>
    <row r="36" spans="2:13" s="16" customFormat="1" ht="16.5" customHeight="1">
      <c r="B36" s="8"/>
      <c r="C36" s="273" t="s">
        <v>327</v>
      </c>
      <c r="D36" s="273"/>
      <c r="E36" s="273"/>
      <c r="F36" s="273"/>
      <c r="G36" s="273"/>
      <c r="H36" s="273"/>
      <c r="I36" s="273"/>
      <c r="J36" s="273"/>
      <c r="K36" s="273"/>
      <c r="L36" s="8"/>
    </row>
    <row r="37" spans="2:13" s="13" customFormat="1" ht="14.25" customHeight="1">
      <c r="C37" s="331" t="s">
        <v>395</v>
      </c>
      <c r="D37" s="331"/>
      <c r="E37" s="331"/>
      <c r="F37" s="331"/>
      <c r="G37" s="331"/>
      <c r="H37" s="331"/>
      <c r="I37" s="331"/>
      <c r="J37" s="331"/>
      <c r="K37" s="331"/>
      <c r="L37" s="331"/>
      <c r="M37" s="331"/>
    </row>
    <row r="38" spans="2:13" s="13" customFormat="1" ht="14.25" customHeight="1">
      <c r="C38" s="331" t="s">
        <v>396</v>
      </c>
      <c r="D38" s="331"/>
      <c r="E38" s="331"/>
      <c r="F38" s="331"/>
      <c r="G38" s="331"/>
      <c r="H38" s="331"/>
      <c r="I38" s="331"/>
      <c r="J38" s="331"/>
      <c r="K38" s="331"/>
      <c r="L38" s="331"/>
      <c r="M38" s="331"/>
    </row>
    <row r="39" spans="2:13" s="13" customFormat="1" ht="14.25" customHeight="1">
      <c r="C39" s="331" t="s">
        <v>397</v>
      </c>
      <c r="D39" s="331"/>
      <c r="E39" s="331"/>
      <c r="F39" s="331"/>
      <c r="G39" s="331"/>
      <c r="H39" s="331"/>
      <c r="I39" s="331"/>
      <c r="J39" s="331"/>
      <c r="K39" s="331"/>
      <c r="L39" s="331"/>
      <c r="M39" s="331"/>
    </row>
    <row r="40" spans="2:13" s="13" customFormat="1" ht="12.75">
      <c r="B40" s="2"/>
      <c r="C40" s="274"/>
      <c r="D40" s="274"/>
      <c r="E40" s="274"/>
      <c r="F40" s="274"/>
      <c r="G40" s="274"/>
      <c r="H40" s="274"/>
      <c r="I40" s="274"/>
      <c r="J40" s="274"/>
      <c r="K40" s="274"/>
      <c r="L40" s="2"/>
    </row>
    <row r="41" spans="2:13" s="13" customFormat="1" ht="12.75">
      <c r="B41" s="2"/>
      <c r="C41" s="2"/>
      <c r="D41" s="2"/>
      <c r="E41" s="2"/>
      <c r="F41" s="2"/>
      <c r="G41" s="2"/>
      <c r="H41" s="2"/>
      <c r="I41" s="2"/>
      <c r="J41" s="2"/>
      <c r="K41" s="2"/>
      <c r="L41" s="2"/>
    </row>
    <row r="42" spans="2:13" ht="14.25">
      <c r="B42" s="42" t="s">
        <v>262</v>
      </c>
      <c r="C42"/>
      <c r="D42" s="42"/>
      <c r="E42" s="42"/>
      <c r="F42" s="42"/>
      <c r="G42" s="42"/>
      <c r="H42" s="42"/>
      <c r="I42" s="42"/>
      <c r="J42" s="42"/>
      <c r="K42" s="42"/>
      <c r="L42"/>
    </row>
    <row r="43" spans="2:13" s="13" customFormat="1" ht="12.75">
      <c r="B43" s="2"/>
      <c r="C43" s="2"/>
      <c r="D43" s="2"/>
      <c r="E43" s="2"/>
      <c r="F43" s="2"/>
      <c r="G43" s="2"/>
      <c r="H43" s="2"/>
      <c r="I43" s="2"/>
      <c r="J43" s="2"/>
      <c r="K43" s="2"/>
      <c r="L43" s="2"/>
    </row>
    <row r="44" spans="2:13" s="13" customFormat="1" ht="12.75">
      <c r="B44" s="2"/>
      <c r="C44" s="2" t="s">
        <v>152</v>
      </c>
      <c r="D44" s="2"/>
      <c r="E44" s="2"/>
      <c r="F44" s="2"/>
      <c r="G44" s="2"/>
      <c r="H44" s="2"/>
      <c r="I44" s="2"/>
      <c r="J44" s="2"/>
      <c r="K44" s="2"/>
      <c r="L44" s="2"/>
    </row>
    <row r="45" spans="2:13" s="13" customFormat="1" ht="12.75">
      <c r="B45" s="2"/>
      <c r="C45" s="2"/>
      <c r="D45" s="2"/>
      <c r="E45" s="2"/>
      <c r="F45" s="2"/>
      <c r="G45" s="2"/>
      <c r="H45" s="2"/>
      <c r="I45" s="2"/>
      <c r="J45" s="2"/>
      <c r="K45" s="2"/>
      <c r="L45" s="2"/>
    </row>
    <row r="46" spans="2:13" s="13" customFormat="1" ht="12.75">
      <c r="B46" s="2"/>
      <c r="C46" s="228" t="s">
        <v>154</v>
      </c>
      <c r="D46" s="228"/>
      <c r="E46" s="228" t="s">
        <v>155</v>
      </c>
      <c r="F46" s="228"/>
      <c r="G46" s="228" t="s">
        <v>156</v>
      </c>
      <c r="H46" s="228"/>
      <c r="I46" s="228" t="s">
        <v>157</v>
      </c>
      <c r="J46" s="228"/>
      <c r="K46" s="228" t="s">
        <v>158</v>
      </c>
      <c r="L46" s="228"/>
    </row>
    <row r="47" spans="2:13" s="13" customFormat="1" ht="12.75">
      <c r="B47" s="2"/>
      <c r="C47" s="266" t="s">
        <v>159</v>
      </c>
      <c r="D47" s="266"/>
      <c r="E47" s="332">
        <v>63488128</v>
      </c>
      <c r="F47" s="332"/>
      <c r="G47" s="332"/>
      <c r="H47" s="332"/>
      <c r="I47" s="332"/>
      <c r="J47" s="332"/>
      <c r="K47" s="226">
        <f>E47+G47-I47</f>
        <v>63488128</v>
      </c>
      <c r="L47" s="226"/>
    </row>
    <row r="48" spans="2:13" s="13" customFormat="1" ht="12.75">
      <c r="B48" s="2"/>
      <c r="C48" s="266" t="s">
        <v>160</v>
      </c>
      <c r="D48" s="266"/>
      <c r="E48" s="333">
        <v>323719528</v>
      </c>
      <c r="F48" s="334"/>
      <c r="G48" s="332">
        <v>662222</v>
      </c>
      <c r="H48" s="332"/>
      <c r="I48" s="332">
        <v>17320085</v>
      </c>
      <c r="J48" s="332"/>
      <c r="K48" s="226">
        <f>E48+G48-I48</f>
        <v>307061665</v>
      </c>
      <c r="L48" s="226"/>
    </row>
    <row r="49" spans="2:12" s="13" customFormat="1" ht="12.75">
      <c r="B49" s="2"/>
      <c r="C49" s="266"/>
      <c r="D49" s="266"/>
      <c r="E49" s="226"/>
      <c r="F49" s="226"/>
      <c r="G49" s="226"/>
      <c r="H49" s="226"/>
      <c r="I49" s="226"/>
      <c r="J49" s="226"/>
      <c r="K49" s="226"/>
      <c r="L49" s="226"/>
    </row>
    <row r="50" spans="2:12" s="13" customFormat="1" ht="12.75">
      <c r="B50" s="2"/>
      <c r="C50" s="266"/>
      <c r="D50" s="266"/>
      <c r="E50" s="226"/>
      <c r="F50" s="226"/>
      <c r="G50" s="226"/>
      <c r="H50" s="226"/>
      <c r="I50" s="226"/>
      <c r="J50" s="226"/>
      <c r="K50" s="226"/>
      <c r="L50" s="226"/>
    </row>
    <row r="51" spans="2:12" s="13" customFormat="1" ht="12.75">
      <c r="B51" s="2"/>
      <c r="C51" s="228" t="s">
        <v>161</v>
      </c>
      <c r="D51" s="228"/>
      <c r="E51" s="226">
        <f>SUM(E47:F50)</f>
        <v>387207656</v>
      </c>
      <c r="F51" s="226"/>
      <c r="G51" s="226">
        <f>SUM(G47:H50)</f>
        <v>662222</v>
      </c>
      <c r="H51" s="226"/>
      <c r="I51" s="226">
        <f>SUM(I47:J50)</f>
        <v>17320085</v>
      </c>
      <c r="J51" s="226"/>
      <c r="K51" s="226">
        <f>SUM(K47:L50)</f>
        <v>370549793</v>
      </c>
      <c r="L51" s="226"/>
    </row>
    <row r="52" spans="2:12" s="13" customFormat="1" ht="12.75">
      <c r="B52" s="2"/>
      <c r="C52" s="2"/>
      <c r="D52" s="2"/>
      <c r="E52" s="2"/>
      <c r="F52" s="2"/>
      <c r="G52" s="2"/>
      <c r="H52" s="2"/>
      <c r="I52" s="2"/>
      <c r="J52" s="2"/>
      <c r="K52" s="2"/>
      <c r="L52" s="2"/>
    </row>
    <row r="53" spans="2:12" ht="14.25" customHeight="1">
      <c r="B53" s="10" t="s">
        <v>314</v>
      </c>
      <c r="C53"/>
      <c r="D53" s="10"/>
      <c r="E53" s="10"/>
      <c r="F53" s="10"/>
      <c r="G53" s="10"/>
      <c r="H53" s="10"/>
      <c r="I53" s="10"/>
      <c r="J53" s="10"/>
      <c r="K53" s="10"/>
      <c r="L53"/>
    </row>
    <row r="54" spans="2:12" ht="15.75" customHeight="1">
      <c r="B54" s="329"/>
      <c r="C54" s="329"/>
      <c r="D54" s="10"/>
      <c r="E54" s="10"/>
      <c r="F54" s="10"/>
      <c r="G54" s="10"/>
      <c r="H54" s="10"/>
      <c r="I54" s="10"/>
      <c r="J54" s="10"/>
      <c r="K54" s="10"/>
      <c r="L54"/>
    </row>
    <row r="55" spans="2:12" s="13" customFormat="1" ht="12.75">
      <c r="B55" s="2"/>
      <c r="C55" s="11" t="s">
        <v>398</v>
      </c>
      <c r="D55" s="11"/>
      <c r="E55" s="11"/>
      <c r="F55" s="11"/>
      <c r="G55" s="11"/>
      <c r="H55" s="11"/>
      <c r="I55" s="11"/>
      <c r="J55" s="11"/>
      <c r="K55" s="11"/>
      <c r="L55" s="2"/>
    </row>
    <row r="56" spans="2:12" s="13" customFormat="1" ht="12.75" hidden="1">
      <c r="B56" s="1" t="s">
        <v>332</v>
      </c>
      <c r="C56" s="11" t="s">
        <v>333</v>
      </c>
      <c r="D56" s="11"/>
      <c r="E56" s="11"/>
      <c r="F56" s="11"/>
      <c r="G56" s="11"/>
      <c r="H56" s="11"/>
      <c r="I56" s="11"/>
      <c r="J56" s="11"/>
      <c r="K56" s="11"/>
      <c r="L56" s="2"/>
    </row>
    <row r="57" spans="2:12" s="13" customFormat="1" ht="12.75" hidden="1">
      <c r="B57" s="2"/>
      <c r="C57" s="3" t="s">
        <v>334</v>
      </c>
      <c r="D57" s="3"/>
      <c r="E57" s="3"/>
      <c r="F57" s="3"/>
      <c r="G57" s="3"/>
      <c r="H57" s="3"/>
      <c r="I57" s="3"/>
      <c r="J57" s="3"/>
      <c r="K57" s="3"/>
      <c r="L57" s="2"/>
    </row>
    <row r="58" spans="2:12" s="13" customFormat="1" ht="12.75">
      <c r="B58" s="2"/>
      <c r="C58" s="11"/>
      <c r="D58" s="3"/>
      <c r="E58" s="3"/>
      <c r="F58" s="3"/>
      <c r="G58" s="3"/>
      <c r="H58" s="3"/>
      <c r="I58" s="3"/>
      <c r="J58" s="3"/>
      <c r="K58" s="3"/>
      <c r="L58" s="2"/>
    </row>
    <row r="59" spans="2:12" s="13" customFormat="1" ht="12.75">
      <c r="C59" s="17"/>
      <c r="D59" s="17"/>
      <c r="E59" s="17"/>
      <c r="F59" s="17"/>
      <c r="G59" s="17"/>
      <c r="H59" s="17"/>
      <c r="I59" s="17"/>
      <c r="J59" s="17"/>
      <c r="K59" s="17"/>
    </row>
    <row r="60" spans="2:12" s="13" customFormat="1" ht="12.75">
      <c r="C60" s="17"/>
      <c r="D60" s="17"/>
      <c r="E60" s="17"/>
      <c r="F60" s="17"/>
      <c r="G60" s="17"/>
      <c r="H60" s="17"/>
      <c r="I60" s="17"/>
      <c r="J60" s="17"/>
      <c r="K60" s="17"/>
    </row>
    <row r="61" spans="2:12" s="13" customFormat="1" ht="12.75"/>
    <row r="62" spans="2:12" ht="14.25">
      <c r="B62" s="43" t="s">
        <v>264</v>
      </c>
      <c r="D62" s="43"/>
      <c r="E62" s="43"/>
      <c r="F62" s="43"/>
      <c r="G62" s="43"/>
      <c r="H62" s="43"/>
      <c r="I62" s="43"/>
      <c r="J62" s="43"/>
      <c r="K62" s="43"/>
    </row>
    <row r="63" spans="2:12" s="13" customFormat="1" ht="7.5" customHeight="1"/>
    <row r="64" spans="2:12" s="13" customFormat="1" ht="3" customHeight="1"/>
    <row r="65" spans="2:13" s="13" customFormat="1" ht="12.75">
      <c r="C65" s="13" t="s">
        <v>265</v>
      </c>
    </row>
    <row r="66" spans="2:13" s="13" customFormat="1" ht="13.5" customHeight="1">
      <c r="D66" s="13" t="s">
        <v>168</v>
      </c>
      <c r="G66" s="300">
        <v>0</v>
      </c>
      <c r="H66" s="300"/>
      <c r="I66" s="13" t="s">
        <v>169</v>
      </c>
    </row>
    <row r="67" spans="2:13" s="13" customFormat="1" ht="14.25" customHeight="1" thickBot="1">
      <c r="D67" s="13" t="s">
        <v>170</v>
      </c>
      <c r="G67" s="301">
        <v>0</v>
      </c>
      <c r="H67" s="301"/>
      <c r="I67" s="13" t="s">
        <v>169</v>
      </c>
    </row>
    <row r="68" spans="2:13" s="13" customFormat="1" ht="13.5" customHeight="1">
      <c r="D68" s="37"/>
      <c r="E68" s="37" t="s">
        <v>171</v>
      </c>
      <c r="F68" s="37"/>
      <c r="G68" s="302">
        <f>SUM(G66:G67)</f>
        <v>0</v>
      </c>
      <c r="H68" s="302"/>
      <c r="I68" s="13" t="s">
        <v>169</v>
      </c>
      <c r="L68" s="13" t="s">
        <v>3</v>
      </c>
    </row>
    <row r="69" spans="2:13" s="13" customFormat="1" ht="6.75" customHeight="1"/>
    <row r="70" spans="2:13" s="13" customFormat="1" ht="6" customHeight="1"/>
    <row r="71" spans="2:13" s="13" customFormat="1" ht="12.75">
      <c r="C71" s="13" t="s">
        <v>266</v>
      </c>
      <c r="L71" s="256"/>
      <c r="M71" s="256"/>
    </row>
    <row r="72" spans="2:13" s="13" customFormat="1" thickBot="1">
      <c r="D72" s="13" t="s">
        <v>173</v>
      </c>
      <c r="G72" s="19"/>
      <c r="H72" s="19"/>
      <c r="I72" s="300">
        <v>0</v>
      </c>
      <c r="J72" s="300"/>
      <c r="K72" s="13" t="s">
        <v>169</v>
      </c>
    </row>
    <row r="73" spans="2:13" s="13" customFormat="1" hidden="1" thickBot="1">
      <c r="D73" s="303" t="s">
        <v>267</v>
      </c>
      <c r="E73" s="303"/>
      <c r="F73" s="303"/>
      <c r="G73" s="303"/>
      <c r="H73" s="303"/>
      <c r="I73" s="301">
        <v>0</v>
      </c>
      <c r="J73" s="301"/>
      <c r="K73" s="13" t="s">
        <v>169</v>
      </c>
    </row>
    <row r="74" spans="2:13" s="13" customFormat="1" ht="12.75">
      <c r="D74" s="37"/>
      <c r="E74" s="37" t="s">
        <v>171</v>
      </c>
      <c r="F74" s="37"/>
      <c r="G74" s="37"/>
      <c r="H74" s="36"/>
      <c r="I74" s="302">
        <v>0</v>
      </c>
      <c r="J74" s="302"/>
      <c r="K74" s="13" t="s">
        <v>169</v>
      </c>
    </row>
    <row r="75" spans="2:13" s="13" customFormat="1" ht="6" customHeight="1"/>
    <row r="76" spans="2:13" s="13" customFormat="1" ht="12.75"/>
    <row r="77" spans="2:13" s="13" customFormat="1" ht="12.75"/>
    <row r="78" spans="2:13" s="13" customFormat="1" ht="12.75"/>
    <row r="79" spans="2:13" ht="14.25">
      <c r="B79" s="43" t="s">
        <v>268</v>
      </c>
      <c r="D79" s="43"/>
      <c r="E79" s="43"/>
      <c r="F79" s="43"/>
      <c r="G79" s="43"/>
      <c r="H79" s="43"/>
      <c r="I79" s="43"/>
      <c r="J79" s="43"/>
      <c r="K79" s="43"/>
    </row>
    <row r="80" spans="2:13">
      <c r="C80" s="18" t="s">
        <v>269</v>
      </c>
    </row>
    <row r="81" spans="2:14" s="13" customFormat="1" ht="7.5" customHeight="1"/>
    <row r="82" spans="2:14" s="13" customFormat="1" ht="12.75">
      <c r="C82" s="13" t="s">
        <v>270</v>
      </c>
    </row>
    <row r="83" spans="2:14" s="13" customFormat="1" ht="12.75">
      <c r="J83" s="19" t="s">
        <v>176</v>
      </c>
    </row>
    <row r="84" spans="2:14" s="13" customFormat="1" ht="12.75">
      <c r="C84" s="304"/>
      <c r="D84" s="304"/>
      <c r="E84" s="304" t="s">
        <v>177</v>
      </c>
      <c r="F84" s="304"/>
      <c r="G84" s="304" t="s">
        <v>178</v>
      </c>
      <c r="H84" s="304"/>
      <c r="I84" s="304" t="s">
        <v>158</v>
      </c>
      <c r="J84" s="304"/>
    </row>
    <row r="85" spans="2:14" s="13" customFormat="1" ht="12.75">
      <c r="C85" s="305" t="s">
        <v>179</v>
      </c>
      <c r="D85" s="305"/>
      <c r="E85" s="306">
        <f>545327806+232044516</f>
        <v>777372322</v>
      </c>
      <c r="F85" s="306"/>
      <c r="G85" s="306">
        <f>249896474+220414183</f>
        <v>470310657</v>
      </c>
      <c r="H85" s="306"/>
      <c r="I85" s="306">
        <f>E85-G85</f>
        <v>307061665</v>
      </c>
      <c r="J85" s="306"/>
      <c r="N85" s="13" t="s">
        <v>365</v>
      </c>
    </row>
    <row r="86" spans="2:14" s="13" customFormat="1" ht="12.75">
      <c r="C86" s="305" t="s">
        <v>160</v>
      </c>
      <c r="D86" s="305"/>
      <c r="E86" s="229">
        <f>454650+8113563</f>
        <v>8568213</v>
      </c>
      <c r="F86" s="229"/>
      <c r="G86" s="306">
        <f>130031+7317188</f>
        <v>7447219</v>
      </c>
      <c r="H86" s="306"/>
      <c r="I86" s="306">
        <f t="shared" ref="I86:I91" si="0">E86-G86</f>
        <v>1120994</v>
      </c>
      <c r="J86" s="306"/>
      <c r="N86" s="13" t="s">
        <v>366</v>
      </c>
    </row>
    <row r="87" spans="2:14" s="13" customFormat="1" ht="12.75">
      <c r="C87" s="305" t="s">
        <v>181</v>
      </c>
      <c r="D87" s="305"/>
      <c r="E87" s="229">
        <v>20634621</v>
      </c>
      <c r="F87" s="229"/>
      <c r="G87" s="306">
        <v>20052836</v>
      </c>
      <c r="H87" s="306"/>
      <c r="I87" s="306">
        <f t="shared" si="0"/>
        <v>581785</v>
      </c>
      <c r="J87" s="306"/>
    </row>
    <row r="88" spans="2:14" s="13" customFormat="1" ht="12.75">
      <c r="C88" s="305" t="s">
        <v>182</v>
      </c>
      <c r="D88" s="305"/>
      <c r="E88" s="229">
        <v>24020224</v>
      </c>
      <c r="F88" s="229"/>
      <c r="G88" s="306">
        <v>20699835</v>
      </c>
      <c r="H88" s="306"/>
      <c r="I88" s="306">
        <f t="shared" si="0"/>
        <v>3320389</v>
      </c>
      <c r="J88" s="306"/>
    </row>
    <row r="89" spans="2:14" s="13" customFormat="1" ht="12.75">
      <c r="C89" s="305" t="s">
        <v>318</v>
      </c>
      <c r="D89" s="305"/>
      <c r="E89" s="229">
        <v>7048427</v>
      </c>
      <c r="F89" s="229"/>
      <c r="G89" s="306">
        <v>7048424</v>
      </c>
      <c r="H89" s="306"/>
      <c r="I89" s="306">
        <f t="shared" si="0"/>
        <v>3</v>
      </c>
      <c r="J89" s="306"/>
    </row>
    <row r="90" spans="2:14" s="13" customFormat="1" ht="12.75">
      <c r="C90" s="305" t="s">
        <v>184</v>
      </c>
      <c r="D90" s="305"/>
      <c r="E90" s="306">
        <f>16810820+4004340+622680+3890286+103618+2022202</f>
        <v>27453946</v>
      </c>
      <c r="F90" s="306"/>
      <c r="G90" s="306">
        <f>14142363+3890836+425595+3865361+103617+1607881</f>
        <v>24035653</v>
      </c>
      <c r="H90" s="306"/>
      <c r="I90" s="306">
        <f t="shared" si="0"/>
        <v>3418293</v>
      </c>
      <c r="J90" s="306"/>
    </row>
    <row r="91" spans="2:14" s="13" customFormat="1" ht="12.75" hidden="1">
      <c r="C91" s="305" t="s">
        <v>185</v>
      </c>
      <c r="D91" s="305"/>
      <c r="E91" s="306"/>
      <c r="F91" s="306"/>
      <c r="G91" s="306"/>
      <c r="H91" s="306"/>
      <c r="I91" s="299">
        <f t="shared" si="0"/>
        <v>0</v>
      </c>
      <c r="J91" s="299"/>
    </row>
    <row r="92" spans="2:14" s="13" customFormat="1" ht="12.75">
      <c r="C92" s="304" t="s">
        <v>161</v>
      </c>
      <c r="D92" s="304"/>
      <c r="E92" s="299">
        <f>SUM(E85:F91)</f>
        <v>865097753</v>
      </c>
      <c r="F92" s="299"/>
      <c r="G92" s="299">
        <f>SUM(G85:H91)</f>
        <v>549594624</v>
      </c>
      <c r="H92" s="299"/>
      <c r="I92" s="299">
        <f>SUM(I85:J91)</f>
        <v>315503129</v>
      </c>
      <c r="J92" s="299"/>
    </row>
    <row r="93" spans="2:14" s="13" customFormat="1" ht="13.5" customHeight="1"/>
    <row r="94" spans="2:14" s="13" customFormat="1" ht="13.5" customHeight="1"/>
    <row r="95" spans="2:14" ht="17.25" customHeight="1">
      <c r="B95" s="43" t="s">
        <v>274</v>
      </c>
      <c r="D95" s="43"/>
      <c r="E95" s="43"/>
      <c r="F95" s="43"/>
      <c r="G95" s="43"/>
      <c r="H95" s="43"/>
      <c r="I95" s="43"/>
      <c r="J95" s="43"/>
      <c r="K95" s="43"/>
    </row>
    <row r="96" spans="2:14">
      <c r="C96" s="18" t="s">
        <v>269</v>
      </c>
    </row>
    <row r="97" spans="2:13" s="13" customFormat="1" ht="6.75" customHeight="1"/>
    <row r="98" spans="2:13" s="13" customFormat="1" ht="12.75">
      <c r="C98" s="13" t="s">
        <v>275</v>
      </c>
    </row>
    <row r="99" spans="2:13" s="13" customFormat="1" ht="12.75">
      <c r="K99" s="19" t="s">
        <v>176</v>
      </c>
    </row>
    <row r="100" spans="2:13" s="13" customFormat="1" ht="12.75">
      <c r="C100" s="308"/>
      <c r="D100" s="309"/>
      <c r="E100" s="308" t="s">
        <v>276</v>
      </c>
      <c r="F100" s="309"/>
      <c r="G100" s="308" t="s">
        <v>277</v>
      </c>
      <c r="H100" s="310"/>
      <c r="I100" s="309"/>
      <c r="J100" s="308" t="s">
        <v>278</v>
      </c>
      <c r="K100" s="309"/>
    </row>
    <row r="101" spans="2:13" s="13" customFormat="1" ht="12.75">
      <c r="C101" s="311"/>
      <c r="D101" s="312"/>
      <c r="E101" s="308"/>
      <c r="F101" s="309"/>
      <c r="G101" s="308"/>
      <c r="H101" s="310"/>
      <c r="I101" s="309"/>
      <c r="J101" s="308"/>
      <c r="K101" s="309"/>
      <c r="L101" s="313" t="s">
        <v>336</v>
      </c>
      <c r="M101" s="313"/>
    </row>
    <row r="102" spans="2:13" s="13" customFormat="1" ht="12.75">
      <c r="C102" s="311"/>
      <c r="D102" s="312"/>
      <c r="E102" s="308"/>
      <c r="F102" s="309"/>
      <c r="G102" s="308"/>
      <c r="H102" s="310"/>
      <c r="I102" s="309"/>
      <c r="J102" s="308"/>
      <c r="K102" s="309"/>
    </row>
    <row r="103" spans="2:13" s="13" customFormat="1" ht="12.75">
      <c r="C103" s="311"/>
      <c r="D103" s="312"/>
      <c r="E103" s="308"/>
      <c r="F103" s="309"/>
      <c r="G103" s="308"/>
      <c r="H103" s="310"/>
      <c r="I103" s="309"/>
      <c r="J103" s="308"/>
      <c r="K103" s="309"/>
    </row>
    <row r="104" spans="2:13" s="13" customFormat="1" ht="12.75">
      <c r="C104" s="308" t="s">
        <v>280</v>
      </c>
      <c r="D104" s="309"/>
      <c r="E104" s="308"/>
      <c r="F104" s="309"/>
      <c r="G104" s="308"/>
      <c r="H104" s="310"/>
      <c r="I104" s="309"/>
      <c r="J104" s="308"/>
      <c r="K104" s="309"/>
    </row>
    <row r="105" spans="2:13" s="13" customFormat="1" ht="12.75">
      <c r="C105" s="44"/>
      <c r="D105" s="44"/>
      <c r="E105" s="44"/>
      <c r="F105" s="44"/>
      <c r="G105" s="44"/>
      <c r="H105" s="44"/>
      <c r="I105" s="44"/>
      <c r="J105" s="44"/>
      <c r="K105" s="44"/>
    </row>
    <row r="106" spans="2:13" s="13" customFormat="1" ht="12.75">
      <c r="C106" s="44"/>
      <c r="D106" s="44"/>
      <c r="E106" s="44"/>
      <c r="F106" s="44"/>
      <c r="G106" s="44"/>
      <c r="H106" s="44"/>
      <c r="I106" s="44"/>
      <c r="J106" s="44"/>
      <c r="K106" s="44"/>
    </row>
    <row r="107" spans="2:13" ht="14.25">
      <c r="B107" s="43" t="s">
        <v>281</v>
      </c>
      <c r="D107" s="43"/>
      <c r="E107" s="43"/>
      <c r="F107" s="43"/>
      <c r="G107" s="43"/>
      <c r="H107" s="43"/>
      <c r="I107" s="43"/>
      <c r="J107" s="43"/>
      <c r="K107" s="43"/>
    </row>
    <row r="108" spans="2:13" s="13" customFormat="1" ht="7.5" customHeight="1"/>
    <row r="109" spans="2:13" s="13" customFormat="1" ht="12.75">
      <c r="C109" s="13" t="s">
        <v>282</v>
      </c>
    </row>
    <row r="110" spans="2:13" s="13" customFormat="1" ht="12.75">
      <c r="J110" s="19" t="s">
        <v>176</v>
      </c>
    </row>
    <row r="111" spans="2:13" s="13" customFormat="1" ht="12.75">
      <c r="C111" s="308" t="s">
        <v>283</v>
      </c>
      <c r="D111" s="309"/>
      <c r="E111" s="308" t="s">
        <v>284</v>
      </c>
      <c r="F111" s="309"/>
      <c r="G111" s="308" t="s">
        <v>285</v>
      </c>
      <c r="H111" s="309"/>
      <c r="I111" s="308" t="s">
        <v>286</v>
      </c>
      <c r="J111" s="309"/>
    </row>
    <row r="112" spans="2:13" s="13" customFormat="1" ht="12.75">
      <c r="C112" s="311"/>
      <c r="D112" s="312"/>
      <c r="E112" s="308"/>
      <c r="F112" s="309"/>
      <c r="G112" s="308"/>
      <c r="H112" s="309"/>
      <c r="I112" s="308"/>
      <c r="J112" s="309"/>
      <c r="L112" s="314" t="s">
        <v>3</v>
      </c>
      <c r="M112" s="314"/>
    </row>
    <row r="113" spans="2:11" s="13" customFormat="1" ht="12.75">
      <c r="C113" s="311"/>
      <c r="D113" s="312"/>
      <c r="E113" s="308"/>
      <c r="F113" s="309"/>
      <c r="G113" s="308"/>
      <c r="H113" s="309"/>
      <c r="I113" s="308"/>
      <c r="J113" s="309"/>
    </row>
    <row r="114" spans="2:11" s="13" customFormat="1" ht="12.75">
      <c r="C114" s="315"/>
      <c r="D114" s="316"/>
      <c r="E114" s="317"/>
      <c r="F114" s="318"/>
      <c r="G114" s="317"/>
      <c r="H114" s="318"/>
      <c r="I114" s="317"/>
      <c r="J114" s="318"/>
    </row>
    <row r="115" spans="2:11" s="13" customFormat="1" ht="13.5" customHeight="1">
      <c r="C115" s="308" t="s">
        <v>280</v>
      </c>
      <c r="D115" s="309"/>
      <c r="E115" s="308"/>
      <c r="F115" s="309"/>
      <c r="G115" s="308"/>
      <c r="H115" s="309"/>
      <c r="I115" s="308"/>
      <c r="J115" s="309"/>
    </row>
    <row r="116" spans="2:11" s="13" customFormat="1" ht="13.5" customHeight="1"/>
    <row r="117" spans="2:11" s="13" customFormat="1" ht="12.75"/>
    <row r="118" spans="2:11" ht="14.25">
      <c r="B118" s="43" t="s">
        <v>287</v>
      </c>
      <c r="C118" s="43"/>
      <c r="D118" s="43"/>
      <c r="E118" s="43"/>
      <c r="F118" s="43"/>
      <c r="G118" s="43"/>
      <c r="H118" s="43"/>
      <c r="I118" s="43"/>
      <c r="J118" s="43"/>
    </row>
    <row r="119" spans="2:11" s="13" customFormat="1" ht="7.5" customHeight="1"/>
    <row r="120" spans="2:11" s="13" customFormat="1" ht="12.75">
      <c r="C120" s="193" t="s">
        <v>288</v>
      </c>
    </row>
    <row r="121" spans="2:11" s="13" customFormat="1" ht="12.75"/>
    <row r="122" spans="2:11" s="13" customFormat="1" ht="12.75"/>
    <row r="123" spans="2:11" ht="14.25">
      <c r="B123" s="43" t="s">
        <v>289</v>
      </c>
      <c r="D123" s="43"/>
      <c r="E123" s="43"/>
      <c r="F123" s="43"/>
      <c r="G123" s="43"/>
      <c r="H123" s="43"/>
      <c r="I123" s="43"/>
      <c r="J123" s="43"/>
      <c r="K123" s="43"/>
    </row>
    <row r="124" spans="2:11" ht="14.25">
      <c r="B124" s="43" t="s">
        <v>203</v>
      </c>
      <c r="D124" s="43"/>
      <c r="E124" s="43"/>
      <c r="F124" s="43"/>
      <c r="G124" s="43"/>
      <c r="H124" s="43"/>
      <c r="I124" s="43"/>
      <c r="J124" s="43"/>
      <c r="K124" s="43"/>
    </row>
    <row r="125" spans="2:11" s="13" customFormat="1" ht="6" customHeight="1"/>
    <row r="126" spans="2:11" s="13" customFormat="1" ht="12.75">
      <c r="C126" s="13" t="s">
        <v>288</v>
      </c>
    </row>
    <row r="127" spans="2:11" s="13" customFormat="1" ht="12.75"/>
    <row r="128" spans="2:11" s="13" customFormat="1" ht="12.75"/>
    <row r="129" s="13" customFormat="1" ht="12.75"/>
    <row r="130" s="13" customFormat="1" ht="12.75"/>
    <row r="131" s="13" customFormat="1" ht="12.75"/>
    <row r="132" s="13" customFormat="1" ht="12.75"/>
  </sheetData>
  <mergeCells count="126">
    <mergeCell ref="C115:D115"/>
    <mergeCell ref="E115:F115"/>
    <mergeCell ref="G115:H115"/>
    <mergeCell ref="I115:J115"/>
    <mergeCell ref="L112:M112"/>
    <mergeCell ref="C113:D113"/>
    <mergeCell ref="E113:F113"/>
    <mergeCell ref="G113:H113"/>
    <mergeCell ref="I113:J113"/>
    <mergeCell ref="C114:D114"/>
    <mergeCell ref="E114:F114"/>
    <mergeCell ref="G114:H114"/>
    <mergeCell ref="I114:J114"/>
    <mergeCell ref="C111:D111"/>
    <mergeCell ref="E111:F111"/>
    <mergeCell ref="G111:H111"/>
    <mergeCell ref="I111:J111"/>
    <mergeCell ref="C112:D112"/>
    <mergeCell ref="E112:F112"/>
    <mergeCell ref="G112:H112"/>
    <mergeCell ref="I112:J112"/>
    <mergeCell ref="C103:D103"/>
    <mergeCell ref="E103:F103"/>
    <mergeCell ref="G103:I103"/>
    <mergeCell ref="J103:K103"/>
    <mergeCell ref="C104:D104"/>
    <mergeCell ref="E104:F104"/>
    <mergeCell ref="G104:I104"/>
    <mergeCell ref="J104:K104"/>
    <mergeCell ref="C101:D101"/>
    <mergeCell ref="E101:F101"/>
    <mergeCell ref="G101:I101"/>
    <mergeCell ref="J101:K101"/>
    <mergeCell ref="L101:M101"/>
    <mergeCell ref="C102:D102"/>
    <mergeCell ref="E102:F102"/>
    <mergeCell ref="G102:I102"/>
    <mergeCell ref="J102:K102"/>
    <mergeCell ref="C92:D92"/>
    <mergeCell ref="E92:F92"/>
    <mergeCell ref="G92:H92"/>
    <mergeCell ref="I92:J92"/>
    <mergeCell ref="C100:D100"/>
    <mergeCell ref="E100:F100"/>
    <mergeCell ref="G100:I100"/>
    <mergeCell ref="J100:K100"/>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G66:H66"/>
    <mergeCell ref="G67:H67"/>
    <mergeCell ref="G68:H68"/>
    <mergeCell ref="L71:M71"/>
    <mergeCell ref="I72:J72"/>
    <mergeCell ref="D73:H73"/>
    <mergeCell ref="I73:J73"/>
    <mergeCell ref="C51:D51"/>
    <mergeCell ref="E51:F51"/>
    <mergeCell ref="G51:H51"/>
    <mergeCell ref="I51:J51"/>
    <mergeCell ref="K51:L51"/>
    <mergeCell ref="B54:C54"/>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137"/>
  <sheetViews>
    <sheetView topLeftCell="A49" zoomScaleNormal="100" zoomScaleSheetLayoutView="100" workbookViewId="0">
      <selection activeCell="I184" sqref="I184"/>
    </sheetView>
  </sheetViews>
  <sheetFormatPr defaultColWidth="9" defaultRowHeight="13.5"/>
  <cols>
    <col min="1" max="1" width="3.5" style="12" customWidth="1"/>
    <col min="2" max="2" width="5" style="12" customWidth="1"/>
    <col min="3" max="3" width="6.875" style="12" customWidth="1"/>
    <col min="4" max="4" width="9.25" style="12" customWidth="1"/>
    <col min="5" max="12" width="8.5" style="12" customWidth="1"/>
    <col min="13" max="13" width="5.25" style="12" customWidth="1"/>
    <col min="14" max="16384" width="9" style="12"/>
  </cols>
  <sheetData>
    <row r="1" spans="2:12" ht="29.25" customHeight="1">
      <c r="B1"/>
      <c r="C1"/>
      <c r="D1"/>
      <c r="E1"/>
      <c r="F1"/>
      <c r="G1"/>
      <c r="H1"/>
      <c r="I1"/>
      <c r="J1"/>
      <c r="K1"/>
      <c r="L1" s="134" t="s">
        <v>236</v>
      </c>
    </row>
    <row r="2" spans="2:12" ht="17.25">
      <c r="B2"/>
      <c r="C2" s="245" t="s">
        <v>399</v>
      </c>
      <c r="D2" s="245"/>
      <c r="E2" s="245"/>
      <c r="F2" s="245"/>
      <c r="G2" s="245"/>
      <c r="H2" s="245"/>
      <c r="I2" s="245"/>
      <c r="J2" s="245"/>
      <c r="K2" s="245"/>
      <c r="L2" s="245"/>
    </row>
    <row r="3" spans="2:12" ht="17.25">
      <c r="C3" s="194"/>
      <c r="D3" s="194"/>
      <c r="E3" s="194"/>
      <c r="F3" s="194"/>
      <c r="G3" s="194"/>
      <c r="H3" s="194"/>
      <c r="I3" s="194"/>
      <c r="J3" s="194"/>
      <c r="K3" s="194"/>
    </row>
    <row r="5" spans="2:12" ht="14.25">
      <c r="B5" s="43" t="s">
        <v>238</v>
      </c>
      <c r="D5" s="43"/>
      <c r="E5" s="43"/>
      <c r="F5" s="43"/>
      <c r="G5" s="43"/>
      <c r="H5" s="43"/>
      <c r="I5" s="43"/>
      <c r="J5" s="43"/>
      <c r="K5" s="43"/>
    </row>
    <row r="6" spans="2:12" s="13" customFormat="1" ht="12.75">
      <c r="C6" s="313"/>
      <c r="D6" s="313"/>
      <c r="E6" s="313"/>
      <c r="F6" s="313"/>
      <c r="G6" s="313"/>
      <c r="H6" s="313"/>
      <c r="I6" s="313"/>
      <c r="J6" s="313"/>
      <c r="K6" s="313"/>
    </row>
    <row r="7" spans="2:12" s="13" customFormat="1" ht="12.75">
      <c r="C7" s="13" t="s">
        <v>239</v>
      </c>
    </row>
    <row r="8" spans="2:12" s="13" customFormat="1" ht="12.75">
      <c r="C8" s="19" t="s">
        <v>6</v>
      </c>
      <c r="D8" s="13" t="s">
        <v>3</v>
      </c>
    </row>
    <row r="9" spans="2:12" s="13" customFormat="1" ht="12.75">
      <c r="C9" s="13" t="s">
        <v>240</v>
      </c>
    </row>
    <row r="10" spans="2:12" s="13" customFormat="1" ht="12.75">
      <c r="C10" s="19" t="s">
        <v>6</v>
      </c>
      <c r="D10" s="13" t="s">
        <v>3</v>
      </c>
    </row>
    <row r="11" spans="2:12" s="13" customFormat="1" ht="12.75">
      <c r="C11" s="13" t="s">
        <v>241</v>
      </c>
    </row>
    <row r="12" spans="2:12" s="13" customFormat="1" ht="12.75">
      <c r="C12" s="19" t="s">
        <v>6</v>
      </c>
      <c r="D12" s="2" t="s">
        <v>10</v>
      </c>
    </row>
    <row r="13" spans="2:12" s="13" customFormat="1" ht="12.75">
      <c r="C13" s="19" t="s">
        <v>6</v>
      </c>
      <c r="D13" s="13" t="s">
        <v>242</v>
      </c>
    </row>
    <row r="14" spans="2:12" s="13" customFormat="1" ht="12.75">
      <c r="D14" s="13" t="s">
        <v>12</v>
      </c>
    </row>
    <row r="15" spans="2:12" s="13" customFormat="1" ht="12.75">
      <c r="D15" s="13" t="s">
        <v>13</v>
      </c>
    </row>
    <row r="16" spans="2:12" s="13" customFormat="1" ht="12.75">
      <c r="C16" s="13" t="s">
        <v>244</v>
      </c>
    </row>
    <row r="17" spans="2:11" s="13" customFormat="1" ht="12.75">
      <c r="C17" s="19" t="s">
        <v>6</v>
      </c>
      <c r="D17" s="13" t="s">
        <v>15</v>
      </c>
      <c r="F17" s="13" t="s">
        <v>3</v>
      </c>
    </row>
    <row r="18" spans="2:11" s="13" customFormat="1" ht="12.75">
      <c r="C18" s="19" t="s">
        <v>6</v>
      </c>
      <c r="D18" s="13" t="s">
        <v>19</v>
      </c>
      <c r="F18" s="13" t="s">
        <v>247</v>
      </c>
    </row>
    <row r="19" spans="2:11" s="13" customFormat="1" ht="12.75">
      <c r="C19" s="19"/>
      <c r="F19" s="13" t="s">
        <v>248</v>
      </c>
    </row>
    <row r="20" spans="2:11" s="13" customFormat="1" ht="12.75">
      <c r="C20" s="19"/>
      <c r="F20" s="13" t="s">
        <v>249</v>
      </c>
    </row>
    <row r="21" spans="2:11" s="13" customFormat="1" ht="12.75">
      <c r="C21" s="19" t="s">
        <v>6</v>
      </c>
      <c r="D21" s="13" t="s">
        <v>22</v>
      </c>
      <c r="F21" s="13" t="s">
        <v>400</v>
      </c>
    </row>
    <row r="22" spans="2:11" s="13" customFormat="1" ht="12.75">
      <c r="F22" s="13" t="s">
        <v>401</v>
      </c>
    </row>
    <row r="23" spans="2:11" s="13" customFormat="1" ht="12.75">
      <c r="F23" s="13" t="s">
        <v>27</v>
      </c>
    </row>
    <row r="24" spans="2:11" s="13" customFormat="1" ht="12.75"/>
    <row r="25" spans="2:11" ht="14.25">
      <c r="B25" s="43" t="s">
        <v>252</v>
      </c>
      <c r="D25" s="43"/>
      <c r="E25" s="43"/>
      <c r="F25" s="43"/>
      <c r="G25" s="43"/>
      <c r="H25" s="43"/>
      <c r="I25" s="43"/>
      <c r="J25" s="43"/>
      <c r="K25" s="43"/>
    </row>
    <row r="26" spans="2:11" s="13" customFormat="1" ht="12.75"/>
    <row r="27" spans="2:11" s="13" customFormat="1" ht="12.75">
      <c r="C27" s="262" t="s">
        <v>3</v>
      </c>
      <c r="D27" s="313"/>
      <c r="E27" s="313"/>
      <c r="F27" s="313"/>
      <c r="G27" s="313"/>
      <c r="H27" s="313"/>
      <c r="I27" s="313"/>
      <c r="J27" s="313"/>
      <c r="K27" s="313"/>
    </row>
    <row r="28" spans="2:11" s="13" customFormat="1" ht="12.75">
      <c r="C28" s="193"/>
      <c r="D28" s="193"/>
      <c r="E28" s="193"/>
      <c r="F28" s="193"/>
      <c r="G28" s="193"/>
      <c r="H28" s="193"/>
      <c r="I28" s="193"/>
      <c r="J28" s="193"/>
      <c r="K28" s="193"/>
    </row>
    <row r="29" spans="2:11" s="13" customFormat="1" ht="12.75"/>
    <row r="30" spans="2:11" ht="14.25">
      <c r="B30" s="43" t="s">
        <v>253</v>
      </c>
      <c r="D30" s="43"/>
      <c r="E30" s="43"/>
      <c r="F30" s="43"/>
      <c r="G30" s="43"/>
      <c r="H30" s="43"/>
      <c r="I30" s="43"/>
      <c r="J30" s="43"/>
      <c r="K30" s="43"/>
    </row>
    <row r="31" spans="2:11" s="13" customFormat="1" ht="12.75">
      <c r="C31" s="178"/>
      <c r="D31" s="178"/>
      <c r="E31" s="178"/>
      <c r="F31" s="178"/>
      <c r="G31" s="178"/>
      <c r="H31" s="178"/>
      <c r="I31" s="178"/>
      <c r="J31" s="178"/>
      <c r="K31" s="178"/>
    </row>
    <row r="32" spans="2:11" s="13" customFormat="1" ht="12.75">
      <c r="C32" s="262" t="s">
        <v>301</v>
      </c>
      <c r="D32" s="262"/>
      <c r="E32" s="262"/>
      <c r="F32" s="262"/>
      <c r="G32" s="262"/>
      <c r="H32" s="262"/>
      <c r="I32" s="262"/>
      <c r="J32" s="262"/>
      <c r="K32" s="262"/>
    </row>
    <row r="33" spans="2:11" s="13" customFormat="1" ht="12.75">
      <c r="C33" s="2" t="s">
        <v>402</v>
      </c>
      <c r="D33" s="2"/>
      <c r="E33" s="2"/>
      <c r="F33" s="2"/>
      <c r="G33" s="2"/>
      <c r="H33" s="2"/>
      <c r="I33" s="2"/>
      <c r="J33" s="2"/>
      <c r="K33" s="2"/>
    </row>
    <row r="34" spans="2:11" s="13" customFormat="1" ht="12.75">
      <c r="C34" s="2"/>
      <c r="D34" s="2"/>
      <c r="E34" s="2"/>
      <c r="F34" s="2"/>
      <c r="G34" s="2"/>
      <c r="H34" s="2"/>
      <c r="I34" s="2"/>
      <c r="J34" s="2"/>
      <c r="K34" s="2"/>
    </row>
    <row r="35" spans="2:11" ht="24.75" customHeight="1">
      <c r="B35" s="25" t="s">
        <v>255</v>
      </c>
      <c r="C35"/>
      <c r="D35" s="7"/>
      <c r="E35" s="7"/>
      <c r="F35" s="7"/>
      <c r="G35" s="7"/>
      <c r="H35" s="7"/>
      <c r="I35" s="7"/>
      <c r="J35" s="7"/>
      <c r="K35" s="7"/>
    </row>
    <row r="36" spans="2:11" s="16" customFormat="1" ht="16.5" customHeight="1">
      <c r="C36" s="273" t="s">
        <v>376</v>
      </c>
      <c r="D36" s="273"/>
      <c r="E36" s="273"/>
      <c r="F36" s="273"/>
      <c r="G36" s="273"/>
      <c r="H36" s="273"/>
      <c r="I36" s="273"/>
      <c r="J36" s="273"/>
      <c r="K36" s="273"/>
    </row>
    <row r="37" spans="2:11" s="13" customFormat="1" ht="14.25" customHeight="1">
      <c r="C37" s="180" t="s">
        <v>403</v>
      </c>
      <c r="D37" s="180"/>
      <c r="E37" s="180"/>
      <c r="F37" s="180"/>
      <c r="G37" s="180"/>
      <c r="H37" s="180"/>
      <c r="I37" s="180"/>
      <c r="J37" s="180"/>
      <c r="K37" s="180"/>
    </row>
    <row r="38" spans="2:11" s="13" customFormat="1" ht="14.25" customHeight="1">
      <c r="C38" s="180" t="s">
        <v>404</v>
      </c>
      <c r="D38" s="180"/>
      <c r="E38" s="180"/>
      <c r="F38" s="180"/>
      <c r="G38" s="180"/>
      <c r="H38" s="180"/>
      <c r="I38" s="180"/>
      <c r="J38" s="180"/>
      <c r="K38" s="180"/>
    </row>
    <row r="39" spans="2:11" s="13" customFormat="1" ht="15" customHeight="1">
      <c r="C39" s="2" t="s">
        <v>405</v>
      </c>
      <c r="D39" s="2"/>
      <c r="E39" s="2"/>
      <c r="F39" s="2"/>
      <c r="G39" s="2"/>
      <c r="H39" s="2"/>
      <c r="I39" s="2"/>
      <c r="J39" s="2"/>
      <c r="K39" s="2"/>
    </row>
    <row r="40" spans="2:11" s="13" customFormat="1" ht="12.75">
      <c r="F40" s="2"/>
      <c r="G40" s="2"/>
      <c r="H40" s="2"/>
      <c r="I40" s="2"/>
      <c r="J40" s="2"/>
      <c r="K40" s="2"/>
    </row>
    <row r="41" spans="2:11" s="13" customFormat="1" ht="12.75">
      <c r="C41" s="6" t="s">
        <v>87</v>
      </c>
      <c r="D41" s="2" t="s">
        <v>406</v>
      </c>
      <c r="E41" s="2"/>
      <c r="F41" s="2"/>
      <c r="G41" s="2"/>
      <c r="H41" s="2"/>
      <c r="I41" s="2"/>
      <c r="J41" s="2"/>
      <c r="K41" s="2"/>
    </row>
    <row r="42" spans="2:11" s="13" customFormat="1" ht="12.75">
      <c r="C42" s="6" t="s">
        <v>91</v>
      </c>
      <c r="D42" s="2" t="s">
        <v>407</v>
      </c>
      <c r="E42" s="2"/>
      <c r="F42" s="2"/>
      <c r="G42" s="2"/>
      <c r="H42" s="2"/>
      <c r="I42" s="2"/>
      <c r="J42" s="2"/>
      <c r="K42" s="2"/>
    </row>
    <row r="43" spans="2:11" s="13" customFormat="1" ht="12.75">
      <c r="C43" s="6" t="s">
        <v>101</v>
      </c>
      <c r="D43" s="2" t="s">
        <v>408</v>
      </c>
      <c r="E43" s="2"/>
      <c r="F43" s="6"/>
      <c r="G43" s="2"/>
      <c r="H43" s="2"/>
      <c r="I43" s="6"/>
      <c r="J43" s="2"/>
      <c r="K43" s="2"/>
    </row>
    <row r="44" spans="2:11" s="13" customFormat="1" ht="12.75">
      <c r="C44" s="6"/>
      <c r="D44" s="2"/>
      <c r="E44" s="2"/>
      <c r="F44" s="6"/>
      <c r="G44" s="2"/>
      <c r="H44" s="2"/>
      <c r="I44" s="6"/>
      <c r="J44" s="2"/>
      <c r="K44" s="2"/>
    </row>
    <row r="45" spans="2:11" s="13" customFormat="1" ht="12.75"/>
    <row r="46" spans="2:11" ht="14.25">
      <c r="B46" s="43" t="s">
        <v>262</v>
      </c>
      <c r="D46" s="43"/>
      <c r="E46" s="43"/>
      <c r="F46" s="43"/>
      <c r="G46" s="43"/>
      <c r="H46" s="43"/>
      <c r="I46" s="43"/>
      <c r="J46" s="43"/>
      <c r="K46" s="43"/>
    </row>
    <row r="47" spans="2:11" s="13" customFormat="1" ht="12.75"/>
    <row r="48" spans="2:11" s="13" customFormat="1" ht="12.75">
      <c r="C48" s="13" t="s">
        <v>152</v>
      </c>
    </row>
    <row r="49" spans="2:14" s="13" customFormat="1" ht="12.75"/>
    <row r="50" spans="2:14" s="13" customFormat="1" ht="12.75">
      <c r="C50" s="304" t="s">
        <v>154</v>
      </c>
      <c r="D50" s="304"/>
      <c r="E50" s="304" t="s">
        <v>155</v>
      </c>
      <c r="F50" s="304"/>
      <c r="G50" s="304" t="s">
        <v>156</v>
      </c>
      <c r="H50" s="304"/>
      <c r="I50" s="304" t="s">
        <v>157</v>
      </c>
      <c r="J50" s="304"/>
      <c r="K50" s="304" t="s">
        <v>158</v>
      </c>
      <c r="L50" s="304"/>
      <c r="N50" s="22"/>
    </row>
    <row r="51" spans="2:14" s="13" customFormat="1" ht="12.75">
      <c r="C51" s="305" t="s">
        <v>159</v>
      </c>
      <c r="D51" s="305"/>
      <c r="E51" s="299">
        <v>144108376</v>
      </c>
      <c r="F51" s="299"/>
      <c r="G51" s="299"/>
      <c r="H51" s="299"/>
      <c r="I51" s="299"/>
      <c r="J51" s="299"/>
      <c r="K51" s="299">
        <f>E51+G51-I51</f>
        <v>144108376</v>
      </c>
      <c r="L51" s="299"/>
    </row>
    <row r="52" spans="2:14" s="13" customFormat="1" ht="12.75">
      <c r="C52" s="305" t="s">
        <v>160</v>
      </c>
      <c r="D52" s="305"/>
      <c r="E52" s="299">
        <v>678202042</v>
      </c>
      <c r="F52" s="299"/>
      <c r="G52" s="299"/>
      <c r="H52" s="299"/>
      <c r="I52" s="299">
        <v>37513017</v>
      </c>
      <c r="J52" s="299"/>
      <c r="K52" s="299">
        <f>E52+G52-I52</f>
        <v>640689025</v>
      </c>
      <c r="L52" s="299"/>
    </row>
    <row r="53" spans="2:14" s="13" customFormat="1" ht="12.75">
      <c r="C53" s="305"/>
      <c r="D53" s="305"/>
      <c r="E53" s="299"/>
      <c r="F53" s="299"/>
      <c r="G53" s="299"/>
      <c r="H53" s="299"/>
      <c r="I53" s="299"/>
      <c r="J53" s="299"/>
      <c r="K53" s="299"/>
      <c r="L53" s="299"/>
    </row>
    <row r="54" spans="2:14" s="13" customFormat="1" ht="12.75">
      <c r="C54" s="305"/>
      <c r="D54" s="305"/>
      <c r="E54" s="299"/>
      <c r="F54" s="299"/>
      <c r="G54" s="299"/>
      <c r="H54" s="299"/>
      <c r="I54" s="299"/>
      <c r="J54" s="299"/>
      <c r="K54" s="299"/>
      <c r="L54" s="299"/>
    </row>
    <row r="55" spans="2:14" s="13" customFormat="1" ht="12.75">
      <c r="C55" s="304" t="s">
        <v>161</v>
      </c>
      <c r="D55" s="304"/>
      <c r="E55" s="299">
        <f>SUM(E51:F54)</f>
        <v>822310418</v>
      </c>
      <c r="F55" s="299"/>
      <c r="G55" s="299">
        <f>SUM(G51:H54)</f>
        <v>0</v>
      </c>
      <c r="H55" s="299"/>
      <c r="I55" s="299">
        <f>SUM(I51:J54)</f>
        <v>37513017</v>
      </c>
      <c r="J55" s="299"/>
      <c r="K55" s="299">
        <f>SUM(K51:L54)</f>
        <v>784797401</v>
      </c>
      <c r="L55" s="299"/>
    </row>
    <row r="56" spans="2:14" s="13" customFormat="1" ht="12.75"/>
    <row r="57" spans="2:14" ht="14.25" customHeight="1"/>
    <row r="58" spans="2:14" ht="15.75" customHeight="1">
      <c r="B58" s="26" t="s">
        <v>409</v>
      </c>
      <c r="D58" s="26"/>
      <c r="E58" s="26"/>
      <c r="F58" s="26"/>
      <c r="G58" s="26"/>
      <c r="H58" s="26"/>
      <c r="I58" s="26"/>
      <c r="J58" s="26"/>
      <c r="K58" s="26"/>
    </row>
    <row r="59" spans="2:14" s="13" customFormat="1" ht="14.25">
      <c r="B59" s="27"/>
      <c r="C59" s="12"/>
      <c r="D59" s="26"/>
      <c r="E59" s="26"/>
      <c r="F59" s="26"/>
      <c r="G59" s="26"/>
      <c r="H59" s="26"/>
      <c r="I59" s="26"/>
      <c r="J59" s="26"/>
      <c r="K59" s="26"/>
      <c r="L59" s="12"/>
    </row>
    <row r="60" spans="2:14" s="13" customFormat="1" ht="12.75">
      <c r="C60" s="11" t="s">
        <v>3</v>
      </c>
      <c r="D60" s="193"/>
      <c r="E60" s="193"/>
      <c r="F60" s="193"/>
      <c r="G60" s="193"/>
      <c r="H60" s="193"/>
      <c r="I60" s="193"/>
      <c r="J60" s="193"/>
      <c r="K60" s="193"/>
    </row>
    <row r="61" spans="2:14" s="13" customFormat="1" ht="12.75">
      <c r="D61" s="24"/>
      <c r="E61" s="24"/>
      <c r="F61" s="24"/>
      <c r="G61" s="24"/>
      <c r="H61" s="24"/>
      <c r="I61" s="24"/>
      <c r="J61" s="24"/>
      <c r="K61" s="24"/>
      <c r="L61" s="22"/>
    </row>
    <row r="62" spans="2:14" s="13" customFormat="1" ht="12.75">
      <c r="B62" s="2"/>
      <c r="C62" s="3"/>
      <c r="D62" s="3"/>
      <c r="E62" s="3"/>
      <c r="F62" s="3"/>
      <c r="G62" s="3"/>
      <c r="H62" s="3"/>
      <c r="I62" s="3"/>
      <c r="J62" s="3"/>
      <c r="K62" s="3"/>
      <c r="L62" s="2"/>
    </row>
    <row r="63" spans="2:14" s="13" customFormat="1" ht="12.75">
      <c r="B63" s="2"/>
      <c r="C63" s="3"/>
      <c r="D63" s="3"/>
      <c r="E63" s="3"/>
      <c r="F63" s="3"/>
      <c r="G63" s="3"/>
      <c r="H63" s="3"/>
      <c r="I63" s="3"/>
      <c r="J63" s="3"/>
      <c r="K63" s="3"/>
      <c r="L63" s="2"/>
    </row>
    <row r="64" spans="2:14" s="13" customFormat="1" ht="12.75">
      <c r="C64" s="17"/>
      <c r="D64" s="17"/>
      <c r="E64" s="17"/>
      <c r="F64" s="17"/>
      <c r="G64" s="17"/>
      <c r="H64" s="17"/>
      <c r="I64" s="17"/>
      <c r="J64" s="17"/>
      <c r="K64" s="17"/>
    </row>
    <row r="65" spans="2:13" s="13" customFormat="1" ht="12.75">
      <c r="C65" s="17"/>
      <c r="D65" s="17"/>
      <c r="E65" s="17"/>
      <c r="F65" s="17"/>
      <c r="G65" s="17"/>
      <c r="H65" s="17"/>
      <c r="I65" s="17"/>
      <c r="J65" s="17"/>
      <c r="K65" s="17"/>
    </row>
    <row r="66" spans="2:13" s="13" customFormat="1" ht="12.75"/>
    <row r="67" spans="2:13" ht="14.25">
      <c r="B67" s="43" t="s">
        <v>264</v>
      </c>
      <c r="D67" s="43"/>
      <c r="E67" s="43"/>
      <c r="F67" s="43"/>
      <c r="G67" s="43"/>
      <c r="H67" s="43"/>
      <c r="I67" s="43"/>
      <c r="J67" s="43"/>
      <c r="K67" s="43"/>
    </row>
    <row r="68" spans="2:13" s="13" customFormat="1" ht="7.5" customHeight="1"/>
    <row r="69" spans="2:13" s="13" customFormat="1" ht="3" customHeight="1"/>
    <row r="70" spans="2:13" s="13" customFormat="1" ht="12.75">
      <c r="C70" s="13" t="s">
        <v>265</v>
      </c>
    </row>
    <row r="71" spans="2:13" s="13" customFormat="1" ht="13.5" customHeight="1">
      <c r="D71" s="13" t="s">
        <v>168</v>
      </c>
      <c r="G71" s="300">
        <v>0</v>
      </c>
      <c r="H71" s="300"/>
      <c r="I71" s="13" t="s">
        <v>169</v>
      </c>
    </row>
    <row r="72" spans="2:13" s="13" customFormat="1" ht="14.25" customHeight="1" thickBot="1">
      <c r="D72" s="13" t="s">
        <v>170</v>
      </c>
      <c r="G72" s="301">
        <v>0</v>
      </c>
      <c r="H72" s="301"/>
      <c r="I72" s="13" t="s">
        <v>169</v>
      </c>
    </row>
    <row r="73" spans="2:13" s="13" customFormat="1" ht="13.5" customHeight="1">
      <c r="D73" s="37"/>
      <c r="E73" s="37" t="s">
        <v>171</v>
      </c>
      <c r="F73" s="37"/>
      <c r="G73" s="302">
        <f>SUM(G71:H72)</f>
        <v>0</v>
      </c>
      <c r="H73" s="302"/>
      <c r="I73" s="13" t="s">
        <v>169</v>
      </c>
    </row>
    <row r="74" spans="2:13" s="13" customFormat="1" ht="6.75" customHeight="1"/>
    <row r="75" spans="2:13" s="13" customFormat="1" ht="6" customHeight="1"/>
    <row r="76" spans="2:13" s="13" customFormat="1" ht="12.75">
      <c r="C76" s="13" t="s">
        <v>266</v>
      </c>
      <c r="L76" s="256" t="s">
        <v>3</v>
      </c>
      <c r="M76" s="256"/>
    </row>
    <row r="77" spans="2:13" s="13" customFormat="1" ht="12.75">
      <c r="D77" s="13" t="s">
        <v>173</v>
      </c>
      <c r="G77" s="19"/>
      <c r="H77" s="19"/>
      <c r="I77" s="300">
        <v>0</v>
      </c>
      <c r="J77" s="300"/>
      <c r="K77" s="13" t="s">
        <v>169</v>
      </c>
    </row>
    <row r="78" spans="2:13" s="13" customFormat="1" thickBot="1">
      <c r="D78" s="303" t="s">
        <v>267</v>
      </c>
      <c r="E78" s="303"/>
      <c r="F78" s="303"/>
      <c r="G78" s="303"/>
      <c r="H78" s="303"/>
      <c r="I78" s="301">
        <v>0</v>
      </c>
      <c r="J78" s="301"/>
      <c r="K78" s="13" t="s">
        <v>169</v>
      </c>
    </row>
    <row r="79" spans="2:13" s="13" customFormat="1" ht="12.75">
      <c r="D79" s="37"/>
      <c r="E79" s="37" t="s">
        <v>171</v>
      </c>
      <c r="F79" s="37"/>
      <c r="G79" s="37"/>
      <c r="H79" s="36"/>
      <c r="I79" s="302">
        <f>SUM(I77:J78)</f>
        <v>0</v>
      </c>
      <c r="J79" s="302"/>
      <c r="K79" s="13" t="s">
        <v>169</v>
      </c>
    </row>
    <row r="80" spans="2:13" s="13" customFormat="1" ht="6" customHeight="1"/>
    <row r="81" spans="2:16" s="13" customFormat="1" ht="12.75"/>
    <row r="82" spans="2:16" s="13" customFormat="1" ht="12.75"/>
    <row r="83" spans="2:16" ht="14.25">
      <c r="B83" s="43" t="s">
        <v>268</v>
      </c>
      <c r="D83" s="43"/>
      <c r="E83" s="43"/>
      <c r="F83" s="43"/>
      <c r="G83" s="43"/>
      <c r="H83" s="43"/>
      <c r="I83" s="43"/>
      <c r="J83" s="43"/>
      <c r="K83" s="43"/>
    </row>
    <row r="84" spans="2:16">
      <c r="C84" s="18" t="s">
        <v>269</v>
      </c>
    </row>
    <row r="85" spans="2:16" s="13" customFormat="1" ht="7.5" customHeight="1"/>
    <row r="86" spans="2:16" s="13" customFormat="1" ht="12.75">
      <c r="C86" s="13" t="s">
        <v>270</v>
      </c>
    </row>
    <row r="87" spans="2:16" s="13" customFormat="1" ht="12.75">
      <c r="J87" s="19" t="s">
        <v>176</v>
      </c>
    </row>
    <row r="88" spans="2:16" s="13" customFormat="1" ht="12.75">
      <c r="C88" s="304"/>
      <c r="D88" s="304"/>
      <c r="E88" s="304" t="s">
        <v>177</v>
      </c>
      <c r="F88" s="304"/>
      <c r="G88" s="304" t="s">
        <v>178</v>
      </c>
      <c r="H88" s="304"/>
      <c r="I88" s="304" t="s">
        <v>158</v>
      </c>
      <c r="J88" s="304"/>
    </row>
    <row r="89" spans="2:16" s="13" customFormat="1" ht="12.75">
      <c r="C89" s="305" t="s">
        <v>179</v>
      </c>
      <c r="D89" s="305"/>
      <c r="E89" s="299">
        <v>1215542666</v>
      </c>
      <c r="F89" s="299"/>
      <c r="G89" s="299">
        <v>574853641</v>
      </c>
      <c r="H89" s="299"/>
      <c r="I89" s="299">
        <f t="shared" ref="I89:I95" si="0">E89-G89</f>
        <v>640689025</v>
      </c>
      <c r="J89" s="299"/>
    </row>
    <row r="90" spans="2:16" s="13" customFormat="1" ht="12.75">
      <c r="C90" s="305" t="s">
        <v>160</v>
      </c>
      <c r="D90" s="305"/>
      <c r="E90" s="299">
        <v>180206027</v>
      </c>
      <c r="F90" s="299"/>
      <c r="G90" s="299">
        <v>80645183</v>
      </c>
      <c r="H90" s="299"/>
      <c r="I90" s="299">
        <f t="shared" si="0"/>
        <v>99560844</v>
      </c>
      <c r="J90" s="299"/>
    </row>
    <row r="91" spans="2:16" s="13" customFormat="1" ht="12.75">
      <c r="C91" s="311" t="s">
        <v>181</v>
      </c>
      <c r="D91" s="312"/>
      <c r="E91" s="335">
        <v>68892701</v>
      </c>
      <c r="F91" s="336"/>
      <c r="G91" s="335">
        <v>59676208</v>
      </c>
      <c r="H91" s="336"/>
      <c r="I91" s="335">
        <f t="shared" si="0"/>
        <v>9216493</v>
      </c>
      <c r="J91" s="336"/>
    </row>
    <row r="92" spans="2:16" s="13" customFormat="1" ht="12.75">
      <c r="C92" s="305" t="s">
        <v>182</v>
      </c>
      <c r="D92" s="305"/>
      <c r="E92" s="299">
        <v>10538906</v>
      </c>
      <c r="F92" s="299"/>
      <c r="G92" s="299">
        <v>10538883</v>
      </c>
      <c r="H92" s="299"/>
      <c r="I92" s="299">
        <f t="shared" si="0"/>
        <v>23</v>
      </c>
      <c r="J92" s="299"/>
    </row>
    <row r="93" spans="2:16" s="13" customFormat="1" ht="12.75">
      <c r="C93" s="305" t="s">
        <v>318</v>
      </c>
      <c r="D93" s="305"/>
      <c r="E93" s="299">
        <v>19566799</v>
      </c>
      <c r="F93" s="299"/>
      <c r="G93" s="299">
        <v>17421617</v>
      </c>
      <c r="H93" s="299"/>
      <c r="I93" s="299">
        <f t="shared" si="0"/>
        <v>2145182</v>
      </c>
      <c r="J93" s="299"/>
      <c r="N93" s="22"/>
    </row>
    <row r="94" spans="2:16" s="13" customFormat="1" ht="12.75">
      <c r="C94" s="305" t="s">
        <v>184</v>
      </c>
      <c r="D94" s="305"/>
      <c r="E94" s="299">
        <v>65282303</v>
      </c>
      <c r="F94" s="299"/>
      <c r="G94" s="299">
        <v>56214377</v>
      </c>
      <c r="H94" s="299"/>
      <c r="I94" s="299">
        <f>E94-G94</f>
        <v>9067926</v>
      </c>
      <c r="J94" s="299"/>
      <c r="N94" s="22"/>
      <c r="O94" s="22"/>
      <c r="P94" s="22"/>
    </row>
    <row r="95" spans="2:16" s="13" customFormat="1" ht="12.75">
      <c r="C95" s="305" t="s">
        <v>185</v>
      </c>
      <c r="D95" s="305"/>
      <c r="E95" s="299">
        <v>972000</v>
      </c>
      <c r="F95" s="299"/>
      <c r="G95" s="299">
        <v>842400</v>
      </c>
      <c r="H95" s="299"/>
      <c r="I95" s="299">
        <f t="shared" si="0"/>
        <v>129600</v>
      </c>
      <c r="J95" s="299"/>
      <c r="N95" s="22"/>
      <c r="O95" s="22"/>
      <c r="P95" s="22"/>
    </row>
    <row r="96" spans="2:16" s="13" customFormat="1" ht="12.75">
      <c r="C96" s="304" t="s">
        <v>161</v>
      </c>
      <c r="D96" s="304"/>
      <c r="E96" s="299">
        <f>SUM(E89:F95)</f>
        <v>1561001402</v>
      </c>
      <c r="F96" s="299"/>
      <c r="G96" s="299">
        <f>SUM(G89:H95)</f>
        <v>800192309</v>
      </c>
      <c r="H96" s="299"/>
      <c r="I96" s="299">
        <f>SUM(I89:J95)</f>
        <v>760809093</v>
      </c>
      <c r="J96" s="299"/>
    </row>
    <row r="97" spans="2:13" s="13" customFormat="1" ht="13.5" customHeight="1"/>
    <row r="98" spans="2:13" s="13" customFormat="1" ht="13.5" customHeight="1"/>
    <row r="99" spans="2:13" ht="17.25" customHeight="1">
      <c r="B99" s="43" t="s">
        <v>274</v>
      </c>
      <c r="D99" s="43"/>
      <c r="E99" s="43"/>
      <c r="F99" s="43"/>
      <c r="G99" s="43"/>
      <c r="H99" s="43"/>
      <c r="I99" s="43"/>
      <c r="J99" s="43"/>
      <c r="K99" s="43"/>
    </row>
    <row r="100" spans="2:13">
      <c r="C100" s="18" t="s">
        <v>269</v>
      </c>
    </row>
    <row r="101" spans="2:13" s="13" customFormat="1" ht="6.75" customHeight="1"/>
    <row r="102" spans="2:13" s="13" customFormat="1" ht="12.75">
      <c r="C102" s="13" t="s">
        <v>275</v>
      </c>
    </row>
    <row r="103" spans="2:13" s="13" customFormat="1" ht="12.75">
      <c r="K103" s="19" t="s">
        <v>176</v>
      </c>
    </row>
    <row r="104" spans="2:13" s="13" customFormat="1" ht="12.75">
      <c r="C104" s="308"/>
      <c r="D104" s="309"/>
      <c r="E104" s="308" t="s">
        <v>276</v>
      </c>
      <c r="F104" s="309"/>
      <c r="G104" s="308" t="s">
        <v>277</v>
      </c>
      <c r="H104" s="310"/>
      <c r="I104" s="309"/>
      <c r="J104" s="308" t="s">
        <v>278</v>
      </c>
      <c r="K104" s="309"/>
    </row>
    <row r="105" spans="2:13" s="13" customFormat="1" ht="12.75">
      <c r="C105" s="311"/>
      <c r="D105" s="312"/>
      <c r="E105" s="308"/>
      <c r="F105" s="309"/>
      <c r="G105" s="308"/>
      <c r="H105" s="310"/>
      <c r="I105" s="309"/>
      <c r="J105" s="308"/>
      <c r="K105" s="309"/>
      <c r="L105" s="313" t="s">
        <v>336</v>
      </c>
      <c r="M105" s="313"/>
    </row>
    <row r="106" spans="2:13" s="13" customFormat="1" ht="12.75">
      <c r="C106" s="311"/>
      <c r="D106" s="312"/>
      <c r="E106" s="308"/>
      <c r="F106" s="309"/>
      <c r="G106" s="308"/>
      <c r="H106" s="310"/>
      <c r="I106" s="309"/>
      <c r="J106" s="308"/>
      <c r="K106" s="309"/>
    </row>
    <row r="107" spans="2:13" s="13" customFormat="1" ht="12.75">
      <c r="C107" s="311"/>
      <c r="D107" s="312"/>
      <c r="E107" s="308"/>
      <c r="F107" s="309"/>
      <c r="G107" s="308"/>
      <c r="H107" s="310"/>
      <c r="I107" s="309"/>
      <c r="J107" s="308"/>
      <c r="K107" s="309"/>
    </row>
    <row r="108" spans="2:13" s="13" customFormat="1" ht="12.75">
      <c r="C108" s="308" t="s">
        <v>280</v>
      </c>
      <c r="D108" s="309"/>
      <c r="E108" s="308"/>
      <c r="F108" s="309"/>
      <c r="G108" s="308"/>
      <c r="H108" s="310"/>
      <c r="I108" s="309"/>
      <c r="J108" s="308"/>
      <c r="K108" s="309"/>
    </row>
    <row r="109" spans="2:13" s="13" customFormat="1" ht="12.75">
      <c r="C109" s="44"/>
      <c r="D109" s="44"/>
      <c r="E109" s="44"/>
      <c r="F109" s="44"/>
      <c r="G109" s="44"/>
      <c r="H109" s="44"/>
      <c r="I109" s="44"/>
      <c r="J109" s="44"/>
      <c r="K109" s="44"/>
    </row>
    <row r="110" spans="2:13" s="13" customFormat="1" ht="12.75">
      <c r="C110" s="44"/>
      <c r="D110" s="44"/>
      <c r="E110" s="44"/>
      <c r="F110" s="44"/>
      <c r="G110" s="44"/>
      <c r="H110" s="44"/>
      <c r="I110" s="44"/>
      <c r="J110" s="44"/>
      <c r="K110" s="44"/>
    </row>
    <row r="111" spans="2:13" ht="14.25">
      <c r="B111" s="43" t="s">
        <v>281</v>
      </c>
      <c r="D111" s="43"/>
      <c r="E111" s="43"/>
      <c r="F111" s="43"/>
      <c r="G111" s="43"/>
      <c r="H111" s="43"/>
      <c r="I111" s="43"/>
      <c r="J111" s="43"/>
      <c r="K111" s="43"/>
    </row>
    <row r="112" spans="2:13" s="13" customFormat="1" ht="7.5" customHeight="1"/>
    <row r="113" spans="2:13" s="13" customFormat="1" ht="12.75">
      <c r="C113" s="13" t="s">
        <v>282</v>
      </c>
    </row>
    <row r="114" spans="2:13" s="13" customFormat="1" ht="12.75">
      <c r="J114" s="19" t="s">
        <v>176</v>
      </c>
    </row>
    <row r="115" spans="2:13" s="13" customFormat="1" ht="12.75">
      <c r="C115" s="308" t="s">
        <v>283</v>
      </c>
      <c r="D115" s="309"/>
      <c r="E115" s="308" t="s">
        <v>284</v>
      </c>
      <c r="F115" s="309"/>
      <c r="G115" s="308" t="s">
        <v>285</v>
      </c>
      <c r="H115" s="309"/>
      <c r="I115" s="308" t="s">
        <v>286</v>
      </c>
      <c r="J115" s="309"/>
    </row>
    <row r="116" spans="2:13" s="13" customFormat="1" ht="12.75">
      <c r="C116" s="311"/>
      <c r="D116" s="312"/>
      <c r="E116" s="308"/>
      <c r="F116" s="309"/>
      <c r="G116" s="308"/>
      <c r="H116" s="309"/>
      <c r="I116" s="308"/>
      <c r="J116" s="309"/>
      <c r="L116" s="314" t="s">
        <v>3</v>
      </c>
      <c r="M116" s="314"/>
    </row>
    <row r="117" spans="2:13" s="13" customFormat="1" ht="12.75">
      <c r="C117" s="311"/>
      <c r="D117" s="312"/>
      <c r="E117" s="308"/>
      <c r="F117" s="309"/>
      <c r="G117" s="308"/>
      <c r="H117" s="309"/>
      <c r="I117" s="308"/>
      <c r="J117" s="309"/>
    </row>
    <row r="118" spans="2:13" s="13" customFormat="1" ht="12.75">
      <c r="C118" s="315"/>
      <c r="D118" s="316"/>
      <c r="E118" s="317"/>
      <c r="F118" s="318"/>
      <c r="G118" s="317"/>
      <c r="H118" s="318"/>
      <c r="I118" s="317"/>
      <c r="J118" s="318"/>
    </row>
    <row r="119" spans="2:13" s="13" customFormat="1" ht="13.5" customHeight="1">
      <c r="C119" s="308" t="s">
        <v>280</v>
      </c>
      <c r="D119" s="309"/>
      <c r="E119" s="308"/>
      <c r="F119" s="309"/>
      <c r="G119" s="308"/>
      <c r="H119" s="309"/>
      <c r="I119" s="308"/>
      <c r="J119" s="309"/>
    </row>
    <row r="120" spans="2:13" s="13" customFormat="1" ht="13.5" customHeight="1"/>
    <row r="121" spans="2:13" s="13" customFormat="1" ht="12.75"/>
    <row r="122" spans="2:13" ht="14.25">
      <c r="B122" s="43" t="s">
        <v>287</v>
      </c>
      <c r="C122" s="43"/>
      <c r="D122" s="43"/>
      <c r="E122" s="43"/>
      <c r="F122" s="43"/>
      <c r="G122" s="43"/>
      <c r="H122" s="43"/>
      <c r="I122" s="43"/>
      <c r="J122" s="43"/>
    </row>
    <row r="123" spans="2:13" s="13" customFormat="1" ht="7.5" customHeight="1"/>
    <row r="124" spans="2:13" s="13" customFormat="1" ht="12.75">
      <c r="C124" s="13" t="s">
        <v>288</v>
      </c>
    </row>
    <row r="125" spans="2:13" s="13" customFormat="1" ht="12.75"/>
    <row r="126" spans="2:13" s="13" customFormat="1" ht="12.75"/>
    <row r="127" spans="2:13" ht="14.25">
      <c r="B127" s="43" t="s">
        <v>289</v>
      </c>
      <c r="D127" s="43"/>
      <c r="E127" s="43"/>
      <c r="F127" s="43"/>
      <c r="G127" s="43"/>
      <c r="H127" s="43"/>
      <c r="I127" s="43"/>
      <c r="J127" s="43"/>
      <c r="K127" s="43"/>
    </row>
    <row r="128" spans="2:13" ht="14.25">
      <c r="B128" s="43" t="s">
        <v>203</v>
      </c>
      <c r="D128" s="43"/>
      <c r="E128" s="43"/>
      <c r="F128" s="43"/>
      <c r="G128" s="43"/>
      <c r="H128" s="43"/>
      <c r="I128" s="43"/>
      <c r="J128" s="43"/>
      <c r="K128" s="43"/>
    </row>
    <row r="129" spans="2:11" s="13" customFormat="1" ht="6" customHeight="1"/>
    <row r="130" spans="2:11" s="13" customFormat="1" ht="12.75">
      <c r="C130" s="13" t="s">
        <v>288</v>
      </c>
    </row>
    <row r="131" spans="2:11" s="13" customFormat="1" ht="12.75">
      <c r="B131" s="1"/>
    </row>
    <row r="132" spans="2:11" s="13" customFormat="1" ht="12.75"/>
    <row r="133" spans="2:11" s="13" customFormat="1" ht="12.75">
      <c r="C133" s="135" t="s">
        <v>410</v>
      </c>
      <c r="D133" s="22"/>
      <c r="E133" s="22"/>
      <c r="F133" s="22"/>
      <c r="G133" s="22"/>
      <c r="H133" s="22"/>
      <c r="I133" s="22"/>
      <c r="J133" s="22"/>
      <c r="K133" s="22"/>
    </row>
    <row r="134" spans="2:11" s="13" customFormat="1" ht="12.75">
      <c r="C134" s="22" t="s">
        <v>411</v>
      </c>
      <c r="D134" s="22"/>
      <c r="E134" s="22"/>
      <c r="F134" s="22"/>
      <c r="G134" s="22"/>
      <c r="H134" s="22"/>
      <c r="I134" s="22"/>
      <c r="J134" s="22"/>
      <c r="K134" s="22"/>
    </row>
    <row r="135" spans="2:11" s="13" customFormat="1" ht="12.75">
      <c r="C135" s="22" t="s">
        <v>412</v>
      </c>
      <c r="D135" s="22"/>
      <c r="E135" s="22"/>
      <c r="F135" s="22"/>
      <c r="G135" s="22"/>
      <c r="H135" s="22"/>
      <c r="I135" s="22"/>
      <c r="J135" s="22"/>
      <c r="K135" s="22"/>
    </row>
    <row r="136" spans="2:11" s="13" customFormat="1" ht="12.75"/>
    <row r="137" spans="2:11">
      <c r="D137" s="33" t="s">
        <v>413</v>
      </c>
    </row>
  </sheetData>
  <mergeCells count="121">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05:D105"/>
    <mergeCell ref="E105:F105"/>
    <mergeCell ref="G105:I105"/>
    <mergeCell ref="J105:K105"/>
    <mergeCell ref="L105:M105"/>
    <mergeCell ref="C106:D106"/>
    <mergeCell ref="E106:F106"/>
    <mergeCell ref="G106:I106"/>
    <mergeCell ref="J106:K106"/>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9:J79"/>
    <mergeCell ref="C88:D88"/>
    <mergeCell ref="E88:F88"/>
    <mergeCell ref="G88:H88"/>
    <mergeCell ref="I88:J88"/>
    <mergeCell ref="C89:D89"/>
    <mergeCell ref="E89:F89"/>
    <mergeCell ref="G89:H89"/>
    <mergeCell ref="I89:J89"/>
    <mergeCell ref="G72:H72"/>
    <mergeCell ref="G73:H73"/>
    <mergeCell ref="L76:M76"/>
    <mergeCell ref="I77:J77"/>
    <mergeCell ref="D78:H78"/>
    <mergeCell ref="I78:J78"/>
    <mergeCell ref="C55:D55"/>
    <mergeCell ref="E55:F55"/>
    <mergeCell ref="G55:H55"/>
    <mergeCell ref="I55:J55"/>
    <mergeCell ref="K55:L55"/>
    <mergeCell ref="G71:H71"/>
    <mergeCell ref="C53:D53"/>
    <mergeCell ref="E53:F53"/>
    <mergeCell ref="G53:H53"/>
    <mergeCell ref="I53:J53"/>
    <mergeCell ref="K53:L53"/>
    <mergeCell ref="C54:D54"/>
    <mergeCell ref="E54:F54"/>
    <mergeCell ref="G54:H54"/>
    <mergeCell ref="I54:J54"/>
    <mergeCell ref="K54:L54"/>
    <mergeCell ref="C51:D51"/>
    <mergeCell ref="E51:F51"/>
    <mergeCell ref="G51:H51"/>
    <mergeCell ref="I51:J51"/>
    <mergeCell ref="K51:L51"/>
    <mergeCell ref="C52:D52"/>
    <mergeCell ref="E52:F52"/>
    <mergeCell ref="G52:H52"/>
    <mergeCell ref="I52:J52"/>
    <mergeCell ref="K52:L52"/>
    <mergeCell ref="C2:L2"/>
    <mergeCell ref="C6:K6"/>
    <mergeCell ref="C27:K27"/>
    <mergeCell ref="C32:K32"/>
    <mergeCell ref="C36:K36"/>
    <mergeCell ref="C50:D50"/>
    <mergeCell ref="E50:F50"/>
    <mergeCell ref="G50:H50"/>
    <mergeCell ref="I50:J50"/>
    <mergeCell ref="K50:L50"/>
  </mergeCells>
  <phoneticPr fontId="4"/>
  <printOptions horizontalCentered="1"/>
  <pageMargins left="0" right="0" top="0.59055118110236227" bottom="0" header="0" footer="0"/>
  <pageSetup paperSize="12" scale="120" firstPageNumber="31" orientation="portrait" horizontalDpi="300" verticalDpi="300" r:id="rId1"/>
  <rowBreaks count="1" manualBreakCount="1">
    <brk id="63" max="12"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135"/>
  <sheetViews>
    <sheetView topLeftCell="A31" zoomScaleNormal="100" zoomScaleSheetLayoutView="100" workbookViewId="0">
      <selection activeCell="I184" sqref="I184"/>
    </sheetView>
  </sheetViews>
  <sheetFormatPr defaultColWidth="9" defaultRowHeight="13.5"/>
  <cols>
    <col min="1" max="1" width="3.375" style="65" customWidth="1"/>
    <col min="2" max="2" width="5" style="65" customWidth="1"/>
    <col min="3" max="3" width="6.875" style="65" customWidth="1"/>
    <col min="4" max="4" width="9.25" style="65" customWidth="1"/>
    <col min="5" max="12" width="8.375" style="65" customWidth="1"/>
    <col min="13" max="13" width="7.125" style="65" customWidth="1"/>
    <col min="14" max="16384" width="9" style="65"/>
  </cols>
  <sheetData>
    <row r="1" spans="2:13" ht="29.25" customHeight="1">
      <c r="B1" s="82"/>
      <c r="C1" s="82"/>
      <c r="D1" s="82"/>
      <c r="E1" s="82"/>
      <c r="F1" s="82"/>
      <c r="G1" s="82"/>
      <c r="H1" s="82"/>
      <c r="I1" s="82"/>
      <c r="J1" s="82"/>
      <c r="K1" s="82"/>
      <c r="L1" s="94" t="s">
        <v>236</v>
      </c>
      <c r="M1" s="82"/>
    </row>
    <row r="2" spans="2:13" ht="16.5" customHeight="1">
      <c r="B2" s="82"/>
      <c r="C2" s="82"/>
      <c r="D2" s="82"/>
      <c r="E2" s="82"/>
      <c r="F2" s="82"/>
      <c r="G2" s="82"/>
      <c r="H2" s="82"/>
      <c r="I2" s="82"/>
      <c r="J2" s="82"/>
      <c r="K2" s="82"/>
      <c r="L2" s="82"/>
      <c r="M2" s="93"/>
    </row>
    <row r="3" spans="2:13" ht="17.25">
      <c r="B3" s="82"/>
      <c r="C3" s="337" t="s">
        <v>414</v>
      </c>
      <c r="D3" s="337"/>
      <c r="E3" s="337"/>
      <c r="F3" s="337"/>
      <c r="G3" s="337"/>
      <c r="H3" s="337"/>
      <c r="I3" s="337"/>
      <c r="J3" s="337"/>
      <c r="K3" s="337"/>
      <c r="L3" s="337"/>
      <c r="M3" s="82"/>
    </row>
    <row r="4" spans="2:13" ht="17.25">
      <c r="B4" s="82"/>
      <c r="C4" s="196"/>
      <c r="D4" s="196"/>
      <c r="E4" s="196"/>
      <c r="F4" s="196"/>
      <c r="G4" s="196"/>
      <c r="H4" s="196"/>
      <c r="I4" s="196"/>
      <c r="J4" s="196"/>
      <c r="K4" s="196"/>
      <c r="L4" s="82"/>
      <c r="M4" s="82"/>
    </row>
    <row r="5" spans="2:13">
      <c r="B5" s="82"/>
      <c r="C5" s="82"/>
      <c r="D5" s="82"/>
      <c r="E5" s="82"/>
      <c r="F5" s="82"/>
      <c r="G5" s="82"/>
      <c r="H5" s="82"/>
      <c r="I5" s="82"/>
      <c r="J5" s="82"/>
      <c r="K5" s="82"/>
      <c r="L5" s="82"/>
      <c r="M5" s="82"/>
    </row>
    <row r="6" spans="2:13" ht="14.25">
      <c r="B6" s="85" t="s">
        <v>238</v>
      </c>
      <c r="C6" s="82"/>
      <c r="D6" s="85"/>
      <c r="E6" s="85"/>
      <c r="F6" s="85"/>
      <c r="G6" s="85"/>
      <c r="H6" s="85"/>
      <c r="I6" s="85"/>
      <c r="J6" s="85"/>
      <c r="K6" s="85"/>
      <c r="L6" s="82"/>
      <c r="M6" s="82"/>
    </row>
    <row r="7" spans="2:13" s="66" customFormat="1" ht="12.75">
      <c r="B7" s="76"/>
      <c r="C7" s="338"/>
      <c r="D7" s="338"/>
      <c r="E7" s="338"/>
      <c r="F7" s="338"/>
      <c r="G7" s="338"/>
      <c r="H7" s="338"/>
      <c r="I7" s="338"/>
      <c r="J7" s="338"/>
      <c r="K7" s="338"/>
      <c r="L7" s="76"/>
      <c r="M7" s="76"/>
    </row>
    <row r="8" spans="2:13" s="66" customFormat="1" ht="12.75">
      <c r="B8" s="76"/>
      <c r="C8" s="87" t="s">
        <v>239</v>
      </c>
      <c r="D8" s="87"/>
      <c r="E8" s="87"/>
      <c r="F8" s="87"/>
      <c r="G8" s="87"/>
      <c r="H8" s="87"/>
      <c r="I8" s="87"/>
      <c r="J8" s="87"/>
      <c r="K8" s="87"/>
      <c r="L8" s="87"/>
      <c r="M8" s="76"/>
    </row>
    <row r="9" spans="2:13" s="66" customFormat="1" ht="12.75">
      <c r="B9" s="76"/>
      <c r="C9" s="68" t="s">
        <v>6</v>
      </c>
      <c r="D9" s="67" t="s">
        <v>3</v>
      </c>
      <c r="E9" s="67"/>
      <c r="F9" s="87"/>
      <c r="G9" s="87"/>
      <c r="H9" s="87"/>
      <c r="I9" s="87"/>
      <c r="J9" s="87"/>
      <c r="K9" s="87"/>
      <c r="L9" s="87"/>
      <c r="M9" s="76"/>
    </row>
    <row r="10" spans="2:13" s="66" customFormat="1" ht="12.75">
      <c r="B10" s="76"/>
      <c r="C10" s="81"/>
      <c r="D10" s="87"/>
      <c r="E10" s="87"/>
      <c r="F10" s="87"/>
      <c r="G10" s="87"/>
      <c r="H10" s="87"/>
      <c r="I10" s="87"/>
      <c r="J10" s="87"/>
      <c r="K10" s="87"/>
      <c r="L10" s="87"/>
      <c r="M10" s="76"/>
    </row>
    <row r="11" spans="2:13" s="66" customFormat="1" ht="12.75">
      <c r="B11" s="76"/>
      <c r="C11" s="87" t="s">
        <v>240</v>
      </c>
      <c r="D11" s="87"/>
      <c r="E11" s="87"/>
      <c r="F11" s="87"/>
      <c r="G11" s="87"/>
      <c r="H11" s="87"/>
      <c r="I11" s="87"/>
      <c r="J11" s="87"/>
      <c r="K11" s="87"/>
      <c r="L11" s="87"/>
      <c r="M11" s="76"/>
    </row>
    <row r="12" spans="2:13" s="66" customFormat="1" ht="12.75">
      <c r="B12" s="76"/>
      <c r="C12" s="81" t="s">
        <v>6</v>
      </c>
      <c r="D12" s="67" t="s">
        <v>3</v>
      </c>
      <c r="E12" s="87"/>
      <c r="F12" s="87"/>
      <c r="G12" s="87"/>
      <c r="H12" s="87"/>
      <c r="I12" s="87"/>
      <c r="J12" s="87"/>
      <c r="K12" s="87"/>
      <c r="L12" s="87"/>
      <c r="M12" s="76"/>
    </row>
    <row r="13" spans="2:13" s="66" customFormat="1" ht="12.75">
      <c r="B13" s="76"/>
      <c r="C13" s="87"/>
      <c r="D13" s="87"/>
      <c r="E13" s="87"/>
      <c r="F13" s="87"/>
      <c r="G13" s="87"/>
      <c r="H13" s="87"/>
      <c r="I13" s="87"/>
      <c r="J13" s="87"/>
      <c r="K13" s="87"/>
      <c r="L13" s="87"/>
      <c r="M13" s="76"/>
    </row>
    <row r="14" spans="2:13" s="66" customFormat="1" ht="12.75">
      <c r="B14" s="76"/>
      <c r="C14" s="87" t="s">
        <v>241</v>
      </c>
      <c r="D14" s="87"/>
      <c r="E14" s="87"/>
      <c r="F14" s="87"/>
      <c r="G14" s="87"/>
      <c r="H14" s="87"/>
      <c r="I14" s="87"/>
      <c r="J14" s="87"/>
      <c r="K14" s="87"/>
      <c r="L14" s="87"/>
      <c r="M14" s="76"/>
    </row>
    <row r="15" spans="2:13" s="66" customFormat="1" ht="12.75">
      <c r="B15" s="76"/>
      <c r="C15" s="68" t="s">
        <v>6</v>
      </c>
      <c r="D15" s="67" t="s">
        <v>292</v>
      </c>
      <c r="E15" s="67"/>
      <c r="F15" s="67"/>
      <c r="G15" s="67"/>
      <c r="H15" s="67"/>
      <c r="I15" s="87"/>
      <c r="J15" s="87"/>
      <c r="K15" s="87"/>
      <c r="L15" s="87"/>
      <c r="M15" s="76"/>
    </row>
    <row r="16" spans="2:13" s="66" customFormat="1" ht="12.75">
      <c r="B16" s="76"/>
      <c r="C16" s="68"/>
      <c r="D16" s="67" t="s">
        <v>415</v>
      </c>
      <c r="E16" s="67"/>
      <c r="F16" s="67" t="s">
        <v>3</v>
      </c>
      <c r="G16" s="67"/>
      <c r="H16" s="67"/>
      <c r="I16" s="87"/>
      <c r="J16" s="87"/>
      <c r="K16" s="87"/>
      <c r="L16" s="87"/>
      <c r="M16" s="76"/>
    </row>
    <row r="17" spans="2:13" s="66" customFormat="1" ht="12.75">
      <c r="B17" s="76"/>
      <c r="C17" s="87"/>
      <c r="D17" s="87"/>
      <c r="E17" s="87"/>
      <c r="F17" s="87"/>
      <c r="G17" s="87"/>
      <c r="H17" s="87"/>
      <c r="I17" s="87"/>
      <c r="J17" s="87"/>
      <c r="K17" s="87"/>
      <c r="L17" s="87"/>
      <c r="M17" s="76"/>
    </row>
    <row r="18" spans="2:13" s="66" customFormat="1" ht="12.75">
      <c r="B18" s="76"/>
      <c r="C18" s="87" t="s">
        <v>244</v>
      </c>
      <c r="D18" s="87"/>
      <c r="E18" s="87"/>
      <c r="F18" s="87"/>
      <c r="G18" s="87"/>
      <c r="H18" s="87"/>
      <c r="I18" s="87"/>
      <c r="J18" s="87"/>
      <c r="K18" s="87"/>
      <c r="L18" s="87"/>
      <c r="M18" s="76"/>
    </row>
    <row r="19" spans="2:13" s="66" customFormat="1" ht="12.75">
      <c r="B19" s="76"/>
      <c r="C19" s="68" t="s">
        <v>6</v>
      </c>
      <c r="D19" s="67" t="s">
        <v>15</v>
      </c>
      <c r="E19" s="67"/>
      <c r="F19" s="67" t="s">
        <v>3</v>
      </c>
      <c r="G19" s="67"/>
      <c r="H19" s="67"/>
      <c r="I19" s="67"/>
      <c r="J19" s="67"/>
      <c r="K19" s="67"/>
      <c r="L19" s="67"/>
      <c r="M19" s="76"/>
    </row>
    <row r="20" spans="2:13" s="66" customFormat="1" ht="12.75">
      <c r="B20" s="76"/>
      <c r="C20" s="68" t="s">
        <v>6</v>
      </c>
      <c r="D20" s="67" t="s">
        <v>19</v>
      </c>
      <c r="E20" s="67"/>
      <c r="F20" s="67" t="s">
        <v>247</v>
      </c>
      <c r="G20" s="67"/>
      <c r="H20" s="67"/>
      <c r="I20" s="67"/>
      <c r="J20" s="67"/>
      <c r="K20" s="67"/>
      <c r="L20" s="67"/>
      <c r="M20" s="76"/>
    </row>
    <row r="21" spans="2:13" s="66" customFormat="1" ht="12.75">
      <c r="B21" s="76"/>
      <c r="C21" s="68"/>
      <c r="D21" s="67"/>
      <c r="E21" s="67"/>
      <c r="F21" s="67" t="s">
        <v>248</v>
      </c>
      <c r="G21" s="67"/>
      <c r="H21" s="67"/>
      <c r="I21" s="67"/>
      <c r="J21" s="67"/>
      <c r="K21" s="67"/>
      <c r="L21" s="67"/>
      <c r="M21" s="76"/>
    </row>
    <row r="22" spans="2:13" s="66" customFormat="1" ht="12.75">
      <c r="B22" s="76"/>
      <c r="C22" s="68"/>
      <c r="D22" s="67"/>
      <c r="E22" s="67"/>
      <c r="F22" s="67" t="s">
        <v>249</v>
      </c>
      <c r="G22" s="67"/>
      <c r="H22" s="67"/>
      <c r="I22" s="67"/>
      <c r="J22" s="67"/>
      <c r="K22" s="67"/>
      <c r="L22" s="67"/>
      <c r="M22" s="76"/>
    </row>
    <row r="23" spans="2:13" s="66" customFormat="1" ht="12.75">
      <c r="B23" s="76"/>
      <c r="C23" s="68" t="s">
        <v>6</v>
      </c>
      <c r="D23" s="67" t="s">
        <v>22</v>
      </c>
      <c r="E23" s="67"/>
      <c r="F23" s="67" t="s">
        <v>342</v>
      </c>
      <c r="G23" s="67"/>
      <c r="H23" s="67"/>
      <c r="I23" s="67"/>
      <c r="J23" s="67"/>
      <c r="K23" s="67"/>
      <c r="L23" s="67"/>
      <c r="M23" s="76"/>
    </row>
    <row r="24" spans="2:13" s="66" customFormat="1" ht="12.75">
      <c r="B24" s="76"/>
      <c r="C24" s="67"/>
      <c r="D24" s="67"/>
      <c r="E24" s="67"/>
      <c r="F24" s="67" t="s">
        <v>343</v>
      </c>
      <c r="G24" s="67"/>
      <c r="H24" s="67"/>
      <c r="I24" s="67"/>
      <c r="J24" s="67"/>
      <c r="K24" s="67"/>
      <c r="L24" s="67"/>
      <c r="M24" s="76"/>
    </row>
    <row r="25" spans="2:13" s="66" customFormat="1" ht="12.75">
      <c r="B25" s="76"/>
      <c r="C25" s="67"/>
      <c r="D25" s="67"/>
      <c r="E25" s="67"/>
      <c r="F25" s="67" t="s">
        <v>27</v>
      </c>
      <c r="G25" s="67"/>
      <c r="H25" s="67"/>
      <c r="I25" s="67"/>
      <c r="J25" s="67"/>
      <c r="K25" s="67"/>
      <c r="L25" s="67"/>
      <c r="M25" s="76"/>
    </row>
    <row r="26" spans="2:13" s="66" customFormat="1" ht="12.75">
      <c r="B26" s="76"/>
      <c r="C26" s="76"/>
      <c r="D26" s="76"/>
      <c r="E26" s="76"/>
      <c r="F26" s="76"/>
      <c r="G26" s="76"/>
      <c r="H26" s="76"/>
      <c r="I26" s="76"/>
      <c r="J26" s="76"/>
      <c r="K26" s="76"/>
      <c r="L26" s="76"/>
      <c r="M26" s="76"/>
    </row>
    <row r="27" spans="2:13" ht="14.25">
      <c r="B27" s="85" t="s">
        <v>252</v>
      </c>
      <c r="C27" s="82"/>
      <c r="D27" s="85"/>
      <c r="E27" s="85"/>
      <c r="F27" s="85"/>
      <c r="G27" s="85"/>
      <c r="H27" s="85"/>
      <c r="I27" s="85"/>
      <c r="J27" s="85"/>
      <c r="K27" s="85"/>
      <c r="L27" s="82"/>
      <c r="M27" s="82"/>
    </row>
    <row r="28" spans="2:13" s="66" customFormat="1" ht="12.75">
      <c r="B28" s="76"/>
      <c r="C28" s="68" t="s">
        <v>6</v>
      </c>
      <c r="D28" s="67" t="s">
        <v>3</v>
      </c>
      <c r="E28" s="76"/>
      <c r="F28" s="76"/>
      <c r="G28" s="76"/>
      <c r="H28" s="76"/>
      <c r="I28" s="76"/>
      <c r="J28" s="76"/>
      <c r="K28" s="76"/>
      <c r="L28" s="76"/>
      <c r="M28" s="76"/>
    </row>
    <row r="29" spans="2:13" s="66" customFormat="1" ht="12.75">
      <c r="B29" s="76"/>
      <c r="C29" s="338"/>
      <c r="D29" s="338"/>
      <c r="E29" s="338"/>
      <c r="F29" s="338"/>
      <c r="G29" s="338"/>
      <c r="H29" s="338"/>
      <c r="I29" s="338"/>
      <c r="J29" s="338"/>
      <c r="K29" s="338"/>
      <c r="L29" s="76"/>
      <c r="M29" s="76"/>
    </row>
    <row r="30" spans="2:13" s="66" customFormat="1" ht="12.75">
      <c r="B30" s="76"/>
      <c r="C30" s="76"/>
      <c r="D30" s="76"/>
      <c r="E30" s="76"/>
      <c r="F30" s="76"/>
      <c r="G30" s="76"/>
      <c r="H30" s="76"/>
      <c r="I30" s="76"/>
      <c r="J30" s="76"/>
      <c r="K30" s="76"/>
      <c r="L30" s="76"/>
      <c r="M30" s="76"/>
    </row>
    <row r="31" spans="2:13" ht="14.25">
      <c r="B31" s="85" t="s">
        <v>253</v>
      </c>
      <c r="C31" s="82"/>
      <c r="D31" s="85"/>
      <c r="E31" s="85"/>
      <c r="F31" s="85"/>
      <c r="G31" s="85"/>
      <c r="H31" s="85"/>
      <c r="I31" s="85"/>
      <c r="J31" s="85"/>
      <c r="K31" s="85"/>
      <c r="L31" s="82"/>
      <c r="M31" s="82"/>
    </row>
    <row r="32" spans="2:13" s="66" customFormat="1" ht="12.75">
      <c r="B32" s="76"/>
      <c r="C32" s="197"/>
      <c r="D32" s="197"/>
      <c r="E32" s="197"/>
      <c r="F32" s="197"/>
      <c r="G32" s="197"/>
      <c r="H32" s="197"/>
      <c r="I32" s="197"/>
      <c r="J32" s="197"/>
      <c r="K32" s="197"/>
      <c r="L32" s="76"/>
      <c r="M32" s="76"/>
    </row>
    <row r="33" spans="2:13" s="66" customFormat="1" ht="12.75">
      <c r="B33" s="87"/>
      <c r="C33" s="339" t="s">
        <v>301</v>
      </c>
      <c r="D33" s="339"/>
      <c r="E33" s="339"/>
      <c r="F33" s="339"/>
      <c r="G33" s="339"/>
      <c r="H33" s="339"/>
      <c r="I33" s="339"/>
      <c r="J33" s="339"/>
      <c r="K33" s="339"/>
      <c r="L33" s="67"/>
      <c r="M33" s="76"/>
    </row>
    <row r="34" spans="2:13" s="66" customFormat="1" ht="12.75">
      <c r="B34" s="87"/>
      <c r="C34" s="67" t="s">
        <v>344</v>
      </c>
      <c r="D34" s="67"/>
      <c r="E34" s="67"/>
      <c r="F34" s="67"/>
      <c r="G34" s="67"/>
      <c r="H34" s="67"/>
      <c r="I34" s="67"/>
      <c r="J34" s="67"/>
      <c r="K34" s="67"/>
      <c r="L34" s="67"/>
      <c r="M34" s="76"/>
    </row>
    <row r="35" spans="2:13" s="66" customFormat="1" ht="12.75">
      <c r="B35" s="76"/>
      <c r="C35" s="76"/>
      <c r="D35" s="76"/>
      <c r="E35" s="76"/>
      <c r="F35" s="76"/>
      <c r="G35" s="76"/>
      <c r="H35" s="76"/>
      <c r="I35" s="76"/>
      <c r="J35" s="76"/>
      <c r="K35" s="76"/>
      <c r="L35" s="76"/>
      <c r="M35" s="76"/>
    </row>
    <row r="36" spans="2:13" ht="24.75" customHeight="1">
      <c r="B36" s="92" t="s">
        <v>255</v>
      </c>
      <c r="C36" s="82"/>
      <c r="D36" s="92"/>
      <c r="E36" s="92"/>
      <c r="F36" s="92"/>
      <c r="G36" s="92"/>
      <c r="H36" s="92"/>
      <c r="I36" s="92"/>
      <c r="J36" s="92"/>
      <c r="K36" s="92"/>
      <c r="L36" s="82"/>
      <c r="M36" s="82"/>
    </row>
    <row r="37" spans="2:13" s="90" customFormat="1" ht="16.5" customHeight="1">
      <c r="B37" s="91"/>
      <c r="C37" s="340" t="s">
        <v>327</v>
      </c>
      <c r="D37" s="340"/>
      <c r="E37" s="340"/>
      <c r="F37" s="340"/>
      <c r="G37" s="340"/>
      <c r="H37" s="340"/>
      <c r="I37" s="340"/>
      <c r="J37" s="340"/>
      <c r="K37" s="340"/>
      <c r="L37" s="91"/>
      <c r="M37" s="91"/>
    </row>
    <row r="38" spans="2:13" s="66" customFormat="1" ht="14.25" customHeight="1">
      <c r="B38" s="87"/>
      <c r="C38" s="89" t="s">
        <v>416</v>
      </c>
      <c r="D38" s="88"/>
      <c r="E38" s="88"/>
      <c r="F38" s="88"/>
      <c r="G38" s="88"/>
      <c r="H38" s="88"/>
      <c r="I38" s="88"/>
      <c r="J38" s="88"/>
      <c r="K38" s="88"/>
      <c r="L38" s="87"/>
      <c r="M38" s="87"/>
    </row>
    <row r="39" spans="2:13" s="66" customFormat="1" ht="15" customHeight="1">
      <c r="B39" s="87"/>
      <c r="C39" s="198" t="s">
        <v>417</v>
      </c>
      <c r="D39" s="67"/>
      <c r="E39" s="67"/>
      <c r="F39" s="67"/>
      <c r="G39" s="67"/>
      <c r="H39" s="67"/>
      <c r="I39" s="67"/>
      <c r="J39" s="67"/>
      <c r="K39" s="67"/>
      <c r="L39" s="67"/>
      <c r="M39" s="87"/>
    </row>
    <row r="40" spans="2:13" s="66" customFormat="1" ht="12.75">
      <c r="B40" s="87"/>
      <c r="C40" s="339" t="s">
        <v>418</v>
      </c>
      <c r="D40" s="339"/>
      <c r="E40" s="339"/>
      <c r="F40" s="339"/>
      <c r="G40" s="339"/>
      <c r="H40" s="339"/>
      <c r="I40" s="339"/>
      <c r="J40" s="339"/>
      <c r="K40" s="339"/>
      <c r="L40" s="339"/>
      <c r="M40" s="87"/>
    </row>
    <row r="41" spans="2:13" s="66" customFormat="1" ht="12.75">
      <c r="B41" s="76"/>
      <c r="C41" s="86"/>
      <c r="D41" s="76"/>
      <c r="E41" s="76"/>
      <c r="F41" s="76"/>
      <c r="G41" s="76"/>
      <c r="H41" s="76"/>
      <c r="I41" s="76"/>
      <c r="J41" s="76"/>
      <c r="K41" s="76"/>
      <c r="L41" s="76"/>
      <c r="M41" s="76"/>
    </row>
    <row r="42" spans="2:13" ht="14.25">
      <c r="B42" s="85" t="s">
        <v>262</v>
      </c>
      <c r="C42" s="82"/>
      <c r="D42" s="85"/>
      <c r="E42" s="85"/>
      <c r="F42" s="85"/>
      <c r="G42" s="85"/>
      <c r="H42" s="85"/>
      <c r="I42" s="85"/>
      <c r="J42" s="85"/>
      <c r="K42" s="85"/>
      <c r="L42" s="82"/>
      <c r="M42" s="82"/>
    </row>
    <row r="43" spans="2:13" s="66" customFormat="1" ht="12.75">
      <c r="B43" s="76"/>
      <c r="C43" s="76"/>
      <c r="D43" s="76"/>
      <c r="E43" s="76"/>
      <c r="F43" s="76"/>
      <c r="G43" s="76"/>
      <c r="H43" s="76"/>
      <c r="I43" s="76"/>
      <c r="J43" s="76"/>
      <c r="K43" s="76"/>
      <c r="L43" s="76"/>
      <c r="M43" s="76"/>
    </row>
    <row r="44" spans="2:13" s="66" customFormat="1" ht="12.75">
      <c r="B44" s="76"/>
      <c r="C44" s="76" t="s">
        <v>152</v>
      </c>
      <c r="D44" s="76"/>
      <c r="E44" s="76"/>
      <c r="F44" s="76"/>
      <c r="G44" s="76"/>
      <c r="H44" s="76"/>
      <c r="I44" s="76"/>
      <c r="J44" s="76"/>
      <c r="K44" s="76"/>
      <c r="L44" s="76"/>
      <c r="M44" s="76"/>
    </row>
    <row r="45" spans="2:13" s="66" customFormat="1" ht="12.75">
      <c r="B45" s="76"/>
      <c r="C45" s="76"/>
      <c r="D45" s="76"/>
      <c r="E45" s="76"/>
      <c r="F45" s="76"/>
      <c r="G45" s="76"/>
      <c r="H45" s="76"/>
      <c r="I45" s="76"/>
      <c r="J45" s="76"/>
      <c r="K45" s="76"/>
      <c r="L45" s="76"/>
      <c r="M45" s="76"/>
    </row>
    <row r="46" spans="2:13" s="66" customFormat="1" ht="12.75">
      <c r="B46" s="76"/>
      <c r="C46" s="341" t="s">
        <v>154</v>
      </c>
      <c r="D46" s="341"/>
      <c r="E46" s="341" t="s">
        <v>155</v>
      </c>
      <c r="F46" s="341"/>
      <c r="G46" s="341" t="s">
        <v>156</v>
      </c>
      <c r="H46" s="341"/>
      <c r="I46" s="341" t="s">
        <v>157</v>
      </c>
      <c r="J46" s="341"/>
      <c r="K46" s="341" t="s">
        <v>158</v>
      </c>
      <c r="L46" s="341"/>
      <c r="M46" s="76"/>
    </row>
    <row r="47" spans="2:13" s="66" customFormat="1" ht="12.75">
      <c r="B47" s="76"/>
      <c r="C47" s="342" t="s">
        <v>159</v>
      </c>
      <c r="D47" s="342"/>
      <c r="E47" s="238">
        <v>162127351</v>
      </c>
      <c r="F47" s="238"/>
      <c r="G47" s="238"/>
      <c r="H47" s="238"/>
      <c r="I47" s="238"/>
      <c r="J47" s="238"/>
      <c r="K47" s="238">
        <f>E47+G47-I47</f>
        <v>162127351</v>
      </c>
      <c r="L47" s="238"/>
      <c r="M47" s="76"/>
    </row>
    <row r="48" spans="2:13" s="66" customFormat="1" ht="12.75">
      <c r="B48" s="76"/>
      <c r="C48" s="342" t="s">
        <v>160</v>
      </c>
      <c r="D48" s="342"/>
      <c r="E48" s="238">
        <v>136920282</v>
      </c>
      <c r="F48" s="238"/>
      <c r="G48" s="319">
        <v>334290</v>
      </c>
      <c r="H48" s="319"/>
      <c r="I48" s="238">
        <v>8023285</v>
      </c>
      <c r="J48" s="238"/>
      <c r="K48" s="238">
        <f>E48+G48-I48</f>
        <v>129231287</v>
      </c>
      <c r="L48" s="238"/>
      <c r="M48" s="76"/>
    </row>
    <row r="49" spans="2:13" s="66" customFormat="1" ht="12.75">
      <c r="B49" s="76"/>
      <c r="C49" s="342"/>
      <c r="D49" s="342"/>
      <c r="E49" s="238"/>
      <c r="F49" s="238"/>
      <c r="G49" s="238"/>
      <c r="H49" s="238"/>
      <c r="I49" s="238"/>
      <c r="J49" s="238"/>
      <c r="K49" s="238"/>
      <c r="L49" s="238"/>
      <c r="M49" s="76"/>
    </row>
    <row r="50" spans="2:13" s="66" customFormat="1" ht="12.75">
      <c r="B50" s="76"/>
      <c r="C50" s="342"/>
      <c r="D50" s="342"/>
      <c r="E50" s="238"/>
      <c r="F50" s="238"/>
      <c r="G50" s="238"/>
      <c r="H50" s="238"/>
      <c r="I50" s="238"/>
      <c r="J50" s="238"/>
      <c r="K50" s="238"/>
      <c r="L50" s="238"/>
      <c r="M50" s="76"/>
    </row>
    <row r="51" spans="2:13" s="66" customFormat="1" ht="12.75">
      <c r="B51" s="76"/>
      <c r="C51" s="341" t="s">
        <v>161</v>
      </c>
      <c r="D51" s="341"/>
      <c r="E51" s="238">
        <f>SUM(E47:F50)</f>
        <v>299047633</v>
      </c>
      <c r="F51" s="238"/>
      <c r="G51" s="238">
        <f>SUM(G47:H50)</f>
        <v>334290</v>
      </c>
      <c r="H51" s="238"/>
      <c r="I51" s="238">
        <f>SUM(I47:J50)</f>
        <v>8023285</v>
      </c>
      <c r="J51" s="238"/>
      <c r="K51" s="238">
        <f>SUM(K47:L50)</f>
        <v>291358638</v>
      </c>
      <c r="L51" s="238"/>
      <c r="M51" s="76"/>
    </row>
    <row r="52" spans="2:13" s="66" customFormat="1" ht="12.75">
      <c r="B52" s="76"/>
      <c r="C52" s="76"/>
      <c r="D52" s="76"/>
      <c r="E52" s="76"/>
      <c r="F52" s="76"/>
      <c r="G52" s="76"/>
      <c r="H52" s="76"/>
      <c r="I52" s="76"/>
      <c r="J52" s="76"/>
      <c r="K52" s="76"/>
      <c r="L52" s="76"/>
      <c r="M52" s="76"/>
    </row>
    <row r="53" spans="2:13" ht="14.25" customHeight="1">
      <c r="B53" s="83" t="s">
        <v>331</v>
      </c>
      <c r="C53" s="82"/>
      <c r="D53" s="83"/>
      <c r="E53" s="83"/>
      <c r="F53" s="83"/>
      <c r="G53" s="83"/>
      <c r="H53" s="83"/>
      <c r="I53" s="83"/>
      <c r="J53" s="83"/>
      <c r="K53" s="83"/>
      <c r="L53" s="82"/>
      <c r="M53" s="82"/>
    </row>
    <row r="54" spans="2:13" ht="15.75" customHeight="1">
      <c r="B54" s="84"/>
      <c r="C54" s="82"/>
      <c r="D54" s="83"/>
      <c r="E54" s="83"/>
      <c r="F54" s="83"/>
      <c r="G54" s="83"/>
      <c r="H54" s="83"/>
      <c r="I54" s="83"/>
      <c r="J54" s="83"/>
      <c r="K54" s="83"/>
      <c r="L54" s="82"/>
      <c r="M54" s="82"/>
    </row>
    <row r="55" spans="2:13" s="66" customFormat="1" ht="12.75">
      <c r="B55" s="76"/>
      <c r="C55" s="76" t="s">
        <v>419</v>
      </c>
      <c r="E55" s="80"/>
      <c r="F55" s="78"/>
      <c r="G55" s="78"/>
      <c r="H55" s="78"/>
      <c r="I55" s="78"/>
      <c r="J55" s="78"/>
      <c r="K55" s="78"/>
      <c r="L55" s="76"/>
      <c r="M55" s="76"/>
    </row>
    <row r="56" spans="2:13" s="66" customFormat="1" ht="12.75" hidden="1">
      <c r="B56" s="79" t="s">
        <v>332</v>
      </c>
      <c r="C56" s="78" t="s">
        <v>333</v>
      </c>
      <c r="D56" s="78"/>
      <c r="E56" s="78"/>
      <c r="F56" s="78"/>
      <c r="G56" s="78"/>
      <c r="H56" s="78"/>
      <c r="I56" s="78"/>
      <c r="J56" s="78"/>
      <c r="K56" s="78"/>
      <c r="L56" s="76"/>
      <c r="M56" s="76"/>
    </row>
    <row r="57" spans="2:13" s="66" customFormat="1" ht="12.75" hidden="1">
      <c r="B57" s="76"/>
      <c r="C57" s="77" t="s">
        <v>334</v>
      </c>
      <c r="D57" s="77"/>
      <c r="E57" s="77"/>
      <c r="F57" s="77"/>
      <c r="G57" s="77"/>
      <c r="H57" s="77"/>
      <c r="I57" s="77"/>
      <c r="J57" s="77"/>
      <c r="K57" s="77"/>
      <c r="L57" s="76"/>
      <c r="M57" s="76"/>
    </row>
    <row r="58" spans="2:13" s="66" customFormat="1" ht="12.75">
      <c r="B58" s="76"/>
      <c r="C58" s="77"/>
      <c r="D58" s="77"/>
      <c r="E58" s="77"/>
      <c r="F58" s="77"/>
      <c r="G58" s="77"/>
      <c r="H58" s="77"/>
      <c r="I58" s="77"/>
      <c r="J58" s="77"/>
      <c r="K58" s="77"/>
      <c r="L58" s="76"/>
      <c r="M58" s="76"/>
    </row>
    <row r="59" spans="2:13" s="66" customFormat="1" ht="12.75">
      <c r="B59" s="76"/>
      <c r="C59" s="77"/>
      <c r="D59" s="77"/>
      <c r="E59" s="77"/>
      <c r="F59" s="77"/>
      <c r="G59" s="77"/>
      <c r="H59" s="77"/>
      <c r="I59" s="77"/>
      <c r="J59" s="77"/>
      <c r="K59" s="77"/>
      <c r="L59" s="76"/>
      <c r="M59" s="76"/>
    </row>
    <row r="60" spans="2:13" s="66" customFormat="1" ht="12.75">
      <c r="B60" s="76"/>
      <c r="C60" s="77"/>
      <c r="D60" s="77"/>
      <c r="E60" s="77"/>
      <c r="F60" s="77"/>
      <c r="G60" s="77"/>
      <c r="H60" s="77"/>
      <c r="I60" s="77"/>
      <c r="J60" s="77"/>
      <c r="K60" s="77"/>
      <c r="L60" s="76"/>
      <c r="M60" s="76"/>
    </row>
    <row r="61" spans="2:13" s="66" customFormat="1" ht="12.75">
      <c r="B61" s="76"/>
      <c r="C61" s="77"/>
      <c r="D61" s="77"/>
      <c r="E61" s="77"/>
      <c r="F61" s="77"/>
      <c r="G61" s="77"/>
      <c r="H61" s="77"/>
      <c r="I61" s="77"/>
      <c r="J61" s="77"/>
      <c r="K61" s="77"/>
      <c r="L61" s="76"/>
      <c r="M61" s="76"/>
    </row>
    <row r="62" spans="2:13" s="66" customFormat="1" ht="12.75">
      <c r="B62" s="76"/>
      <c r="C62" s="77"/>
      <c r="D62" s="77"/>
      <c r="E62" s="77"/>
      <c r="F62" s="77"/>
      <c r="G62" s="77"/>
      <c r="H62" s="77"/>
      <c r="I62" s="77"/>
      <c r="J62" s="77"/>
      <c r="K62" s="77"/>
      <c r="L62" s="76"/>
    </row>
    <row r="63" spans="2:13" s="66" customFormat="1" ht="12.75">
      <c r="C63" s="75"/>
      <c r="D63" s="75"/>
      <c r="E63" s="75"/>
      <c r="F63" s="75"/>
      <c r="G63" s="75"/>
      <c r="H63" s="75"/>
      <c r="I63" s="75"/>
      <c r="J63" s="75"/>
      <c r="K63" s="75"/>
    </row>
    <row r="64" spans="2:13" s="66" customFormat="1" ht="12.75">
      <c r="C64" s="75"/>
      <c r="D64" s="75"/>
      <c r="E64" s="75"/>
      <c r="F64" s="75"/>
      <c r="G64" s="75"/>
      <c r="H64" s="75"/>
      <c r="I64" s="75"/>
      <c r="J64" s="75"/>
      <c r="K64" s="75"/>
    </row>
    <row r="65" spans="2:13" s="66" customFormat="1" ht="12.75"/>
    <row r="66" spans="2:13" ht="14.25">
      <c r="B66" s="69" t="s">
        <v>264</v>
      </c>
      <c r="D66" s="69"/>
      <c r="E66" s="69"/>
      <c r="F66" s="69"/>
      <c r="G66" s="69"/>
      <c r="H66" s="69"/>
      <c r="I66" s="69"/>
      <c r="J66" s="69"/>
      <c r="K66" s="69"/>
    </row>
    <row r="67" spans="2:13" s="66" customFormat="1" ht="7.5" customHeight="1"/>
    <row r="68" spans="2:13" s="66" customFormat="1" ht="3" customHeight="1"/>
    <row r="69" spans="2:13" s="66" customFormat="1" ht="12.75">
      <c r="C69" s="66" t="s">
        <v>265</v>
      </c>
    </row>
    <row r="70" spans="2:13" s="66" customFormat="1" ht="13.5" customHeight="1">
      <c r="D70" s="66" t="s">
        <v>168</v>
      </c>
      <c r="G70" s="343">
        <v>0</v>
      </c>
      <c r="H70" s="343"/>
      <c r="I70" s="66" t="s">
        <v>169</v>
      </c>
    </row>
    <row r="71" spans="2:13" s="66" customFormat="1" ht="14.25" customHeight="1" thickBot="1">
      <c r="D71" s="66" t="s">
        <v>170</v>
      </c>
      <c r="G71" s="344">
        <v>0</v>
      </c>
      <c r="H71" s="344"/>
      <c r="I71" s="66" t="s">
        <v>169</v>
      </c>
    </row>
    <row r="72" spans="2:13" s="66" customFormat="1" ht="13.5" customHeight="1">
      <c r="D72" s="74"/>
      <c r="E72" s="74" t="s">
        <v>171</v>
      </c>
      <c r="F72" s="74"/>
      <c r="G72" s="345">
        <f>SUM(G70:H71)</f>
        <v>0</v>
      </c>
      <c r="H72" s="345"/>
      <c r="I72" s="66" t="s">
        <v>169</v>
      </c>
    </row>
    <row r="73" spans="2:13" s="66" customFormat="1" ht="6.75" customHeight="1"/>
    <row r="74" spans="2:13" s="66" customFormat="1" ht="6" customHeight="1"/>
    <row r="75" spans="2:13" s="66" customFormat="1" ht="12.75">
      <c r="C75" s="66" t="s">
        <v>266</v>
      </c>
      <c r="L75" s="346" t="s">
        <v>3</v>
      </c>
      <c r="M75" s="346"/>
    </row>
    <row r="76" spans="2:13" s="66" customFormat="1" ht="12.75">
      <c r="D76" s="66" t="s">
        <v>173</v>
      </c>
      <c r="G76" s="70"/>
      <c r="H76" s="70"/>
      <c r="I76" s="343">
        <v>0</v>
      </c>
      <c r="J76" s="343"/>
      <c r="K76" s="66" t="s">
        <v>169</v>
      </c>
    </row>
    <row r="77" spans="2:13" s="66" customFormat="1" thickBot="1">
      <c r="D77" s="347" t="s">
        <v>267</v>
      </c>
      <c r="E77" s="347"/>
      <c r="F77" s="347"/>
      <c r="G77" s="347"/>
      <c r="H77" s="347"/>
      <c r="I77" s="344">
        <v>0</v>
      </c>
      <c r="J77" s="344"/>
      <c r="K77" s="66" t="s">
        <v>169</v>
      </c>
    </row>
    <row r="78" spans="2:13" s="66" customFormat="1" ht="12.75">
      <c r="D78" s="74"/>
      <c r="E78" s="74" t="s">
        <v>171</v>
      </c>
      <c r="F78" s="74"/>
      <c r="G78" s="74"/>
      <c r="H78" s="73"/>
      <c r="I78" s="345">
        <f>SUM(I76:J77)</f>
        <v>0</v>
      </c>
      <c r="J78" s="345"/>
      <c r="K78" s="66" t="s">
        <v>169</v>
      </c>
    </row>
    <row r="79" spans="2:13" s="66" customFormat="1" ht="6" customHeight="1"/>
    <row r="80" spans="2:13" s="66" customFormat="1" ht="12.75"/>
    <row r="81" spans="2:11" s="66" customFormat="1" ht="12.75"/>
    <row r="82" spans="2:11" s="66" customFormat="1" ht="12.75"/>
    <row r="83" spans="2:11" ht="14.25">
      <c r="B83" s="69" t="s">
        <v>268</v>
      </c>
      <c r="D83" s="69"/>
      <c r="E83" s="69"/>
      <c r="F83" s="69"/>
      <c r="G83" s="69"/>
      <c r="H83" s="69"/>
      <c r="I83" s="69"/>
      <c r="J83" s="69"/>
      <c r="K83" s="69"/>
    </row>
    <row r="84" spans="2:11">
      <c r="C84" s="72" t="s">
        <v>269</v>
      </c>
    </row>
    <row r="85" spans="2:11" s="66" customFormat="1" ht="7.5" customHeight="1"/>
    <row r="86" spans="2:11" s="66" customFormat="1" ht="12.75">
      <c r="C86" s="66" t="s">
        <v>270</v>
      </c>
    </row>
    <row r="87" spans="2:11" s="66" customFormat="1" ht="12.75">
      <c r="J87" s="70" t="s">
        <v>176</v>
      </c>
    </row>
    <row r="88" spans="2:11" s="66" customFormat="1" ht="12.75">
      <c r="C88" s="348"/>
      <c r="D88" s="348"/>
      <c r="E88" s="348" t="s">
        <v>177</v>
      </c>
      <c r="F88" s="348"/>
      <c r="G88" s="348" t="s">
        <v>178</v>
      </c>
      <c r="H88" s="348"/>
      <c r="I88" s="348" t="s">
        <v>158</v>
      </c>
      <c r="J88" s="348"/>
    </row>
    <row r="89" spans="2:11" s="66" customFormat="1" ht="12.75">
      <c r="C89" s="349" t="s">
        <v>179</v>
      </c>
      <c r="D89" s="349"/>
      <c r="E89" s="350">
        <v>225725374</v>
      </c>
      <c r="F89" s="350"/>
      <c r="G89" s="350">
        <v>96494087</v>
      </c>
      <c r="H89" s="350"/>
      <c r="I89" s="350">
        <f>E89-G89</f>
        <v>129231287</v>
      </c>
      <c r="J89" s="350"/>
    </row>
    <row r="90" spans="2:11" s="66" customFormat="1" ht="12.75">
      <c r="C90" s="349" t="s">
        <v>181</v>
      </c>
      <c r="D90" s="349"/>
      <c r="E90" s="238">
        <v>35584108</v>
      </c>
      <c r="F90" s="238"/>
      <c r="G90" s="350">
        <v>23424381</v>
      </c>
      <c r="H90" s="350"/>
      <c r="I90" s="350">
        <f>E90-G90</f>
        <v>12159727</v>
      </c>
      <c r="J90" s="350"/>
    </row>
    <row r="91" spans="2:11" s="66" customFormat="1" ht="12.75">
      <c r="C91" s="349" t="s">
        <v>182</v>
      </c>
      <c r="D91" s="349"/>
      <c r="E91" s="238">
        <v>4255662</v>
      </c>
      <c r="F91" s="238"/>
      <c r="G91" s="350">
        <v>4085675</v>
      </c>
      <c r="H91" s="350"/>
      <c r="I91" s="350">
        <f>E91-G91</f>
        <v>169987</v>
      </c>
      <c r="J91" s="350"/>
    </row>
    <row r="92" spans="2:11" s="66" customFormat="1" ht="12.75">
      <c r="C92" s="349" t="s">
        <v>318</v>
      </c>
      <c r="D92" s="349"/>
      <c r="E92" s="238">
        <v>1119430</v>
      </c>
      <c r="F92" s="238"/>
      <c r="G92" s="350">
        <v>653002</v>
      </c>
      <c r="H92" s="350"/>
      <c r="I92" s="350">
        <f>E92-G92</f>
        <v>466428</v>
      </c>
      <c r="J92" s="350"/>
    </row>
    <row r="93" spans="2:11" s="66" customFormat="1" ht="12.75">
      <c r="C93" s="349" t="s">
        <v>184</v>
      </c>
      <c r="D93" s="349"/>
      <c r="E93" s="350">
        <v>28647100</v>
      </c>
      <c r="F93" s="350"/>
      <c r="G93" s="350">
        <v>23353140</v>
      </c>
      <c r="H93" s="350"/>
      <c r="I93" s="350">
        <f>E93-G93</f>
        <v>5293960</v>
      </c>
      <c r="J93" s="350"/>
    </row>
    <row r="94" spans="2:11" s="66" customFormat="1" ht="12.75">
      <c r="C94" s="356"/>
      <c r="D94" s="357"/>
      <c r="E94" s="350"/>
      <c r="F94" s="350"/>
      <c r="G94" s="350"/>
      <c r="H94" s="350"/>
      <c r="I94" s="350"/>
      <c r="J94" s="350"/>
    </row>
    <row r="95" spans="2:11" s="66" customFormat="1" ht="12.75">
      <c r="C95" s="348" t="s">
        <v>161</v>
      </c>
      <c r="D95" s="348"/>
      <c r="E95" s="350">
        <f>SUM(E89:F94)</f>
        <v>295331674</v>
      </c>
      <c r="F95" s="350"/>
      <c r="G95" s="350">
        <f>SUM(G89:H94)</f>
        <v>148010285</v>
      </c>
      <c r="H95" s="350"/>
      <c r="I95" s="350">
        <f>SUM(I89:J94)</f>
        <v>147321389</v>
      </c>
      <c r="J95" s="350"/>
    </row>
    <row r="96" spans="2:11" s="66" customFormat="1" ht="13.5" customHeight="1"/>
    <row r="97" spans="2:13" s="66" customFormat="1" ht="13.5" customHeight="1"/>
    <row r="98" spans="2:13" ht="17.25" customHeight="1">
      <c r="B98" s="69" t="s">
        <v>274</v>
      </c>
      <c r="D98" s="69"/>
      <c r="E98" s="69"/>
      <c r="F98" s="69"/>
      <c r="G98" s="69"/>
      <c r="H98" s="69"/>
      <c r="I98" s="69"/>
      <c r="J98" s="69"/>
      <c r="K98" s="69"/>
    </row>
    <row r="99" spans="2:13">
      <c r="C99" s="72" t="s">
        <v>269</v>
      </c>
    </row>
    <row r="100" spans="2:13" s="66" customFormat="1" ht="6.75" customHeight="1"/>
    <row r="101" spans="2:13" s="66" customFormat="1" ht="12.75">
      <c r="C101" s="66" t="s">
        <v>275</v>
      </c>
    </row>
    <row r="102" spans="2:13" s="66" customFormat="1" ht="12.75">
      <c r="K102" s="70" t="s">
        <v>176</v>
      </c>
    </row>
    <row r="103" spans="2:13" s="66" customFormat="1" ht="12.75">
      <c r="C103" s="351"/>
      <c r="D103" s="352"/>
      <c r="E103" s="351" t="s">
        <v>276</v>
      </c>
      <c r="F103" s="352"/>
      <c r="G103" s="351" t="s">
        <v>277</v>
      </c>
      <c r="H103" s="353"/>
      <c r="I103" s="352"/>
      <c r="J103" s="351" t="s">
        <v>278</v>
      </c>
      <c r="K103" s="352"/>
    </row>
    <row r="104" spans="2:13" s="66" customFormat="1" ht="12.75">
      <c r="C104" s="354"/>
      <c r="D104" s="355"/>
      <c r="E104" s="351"/>
      <c r="F104" s="352"/>
      <c r="G104" s="351"/>
      <c r="H104" s="353"/>
      <c r="I104" s="352"/>
      <c r="J104" s="351"/>
      <c r="K104" s="352"/>
      <c r="L104" s="358" t="s">
        <v>336</v>
      </c>
      <c r="M104" s="358"/>
    </row>
    <row r="105" spans="2:13" s="66" customFormat="1" ht="12.75">
      <c r="C105" s="354"/>
      <c r="D105" s="355"/>
      <c r="E105" s="351"/>
      <c r="F105" s="352"/>
      <c r="G105" s="351"/>
      <c r="H105" s="353"/>
      <c r="I105" s="352"/>
      <c r="J105" s="351"/>
      <c r="K105" s="352"/>
    </row>
    <row r="106" spans="2:13" s="66" customFormat="1" ht="12.75">
      <c r="C106" s="354"/>
      <c r="D106" s="355"/>
      <c r="E106" s="351"/>
      <c r="F106" s="352"/>
      <c r="G106" s="351"/>
      <c r="H106" s="353"/>
      <c r="I106" s="352"/>
      <c r="J106" s="351"/>
      <c r="K106" s="352"/>
    </row>
    <row r="107" spans="2:13" s="66" customFormat="1" ht="12.75">
      <c r="C107" s="351" t="s">
        <v>280</v>
      </c>
      <c r="D107" s="352"/>
      <c r="E107" s="351"/>
      <c r="F107" s="352"/>
      <c r="G107" s="351"/>
      <c r="H107" s="353"/>
      <c r="I107" s="352"/>
      <c r="J107" s="351"/>
      <c r="K107" s="352"/>
    </row>
    <row r="108" spans="2:13" s="66" customFormat="1" ht="12.75">
      <c r="C108" s="71"/>
      <c r="D108" s="71"/>
      <c r="E108" s="71"/>
      <c r="F108" s="71"/>
      <c r="G108" s="71"/>
      <c r="H108" s="71"/>
      <c r="I108" s="71"/>
      <c r="J108" s="71"/>
      <c r="K108" s="71"/>
    </row>
    <row r="109" spans="2:13" s="66" customFormat="1" ht="12.75">
      <c r="C109" s="71"/>
      <c r="D109" s="71"/>
      <c r="E109" s="71"/>
      <c r="F109" s="71"/>
      <c r="G109" s="71"/>
      <c r="H109" s="71"/>
      <c r="I109" s="71"/>
      <c r="J109" s="71"/>
      <c r="K109" s="71"/>
    </row>
    <row r="110" spans="2:13" ht="14.25">
      <c r="B110" s="69" t="s">
        <v>281</v>
      </c>
      <c r="D110" s="69"/>
      <c r="E110" s="69"/>
      <c r="F110" s="69"/>
      <c r="G110" s="69"/>
      <c r="H110" s="69"/>
      <c r="I110" s="69"/>
      <c r="J110" s="69"/>
      <c r="K110" s="69"/>
    </row>
    <row r="111" spans="2:13" s="66" customFormat="1" ht="7.5" customHeight="1"/>
    <row r="112" spans="2:13" s="66" customFormat="1" ht="12.75">
      <c r="C112" s="66" t="s">
        <v>282</v>
      </c>
    </row>
    <row r="113" spans="2:13" s="66" customFormat="1" ht="12.75">
      <c r="J113" s="70" t="s">
        <v>176</v>
      </c>
    </row>
    <row r="114" spans="2:13" s="66" customFormat="1" ht="12.75">
      <c r="C114" s="351" t="s">
        <v>283</v>
      </c>
      <c r="D114" s="352"/>
      <c r="E114" s="351" t="s">
        <v>284</v>
      </c>
      <c r="F114" s="352"/>
      <c r="G114" s="351" t="s">
        <v>285</v>
      </c>
      <c r="H114" s="352"/>
      <c r="I114" s="351" t="s">
        <v>286</v>
      </c>
      <c r="J114" s="352"/>
    </row>
    <row r="115" spans="2:13" s="66" customFormat="1" ht="12.75">
      <c r="C115" s="354"/>
      <c r="D115" s="355"/>
      <c r="E115" s="351"/>
      <c r="F115" s="352"/>
      <c r="G115" s="351"/>
      <c r="H115" s="352"/>
      <c r="I115" s="351"/>
      <c r="J115" s="352"/>
      <c r="L115" s="359" t="s">
        <v>3</v>
      </c>
      <c r="M115" s="359"/>
    </row>
    <row r="116" spans="2:13" s="66" customFormat="1" ht="12.75">
      <c r="C116" s="354"/>
      <c r="D116" s="355"/>
      <c r="E116" s="351"/>
      <c r="F116" s="352"/>
      <c r="G116" s="351"/>
      <c r="H116" s="352"/>
      <c r="I116" s="351"/>
      <c r="J116" s="352"/>
    </row>
    <row r="117" spans="2:13" s="66" customFormat="1" ht="12.75">
      <c r="C117" s="360"/>
      <c r="D117" s="361"/>
      <c r="E117" s="362"/>
      <c r="F117" s="363"/>
      <c r="G117" s="362"/>
      <c r="H117" s="363"/>
      <c r="I117" s="362"/>
      <c r="J117" s="363"/>
    </row>
    <row r="118" spans="2:13" s="66" customFormat="1" ht="13.5" customHeight="1">
      <c r="C118" s="351" t="s">
        <v>280</v>
      </c>
      <c r="D118" s="352"/>
      <c r="E118" s="351"/>
      <c r="F118" s="352"/>
      <c r="G118" s="351"/>
      <c r="H118" s="352"/>
      <c r="I118" s="351"/>
      <c r="J118" s="352"/>
    </row>
    <row r="119" spans="2:13" s="66" customFormat="1" ht="13.5" customHeight="1"/>
    <row r="120" spans="2:13" s="66" customFormat="1" ht="12.75"/>
    <row r="121" spans="2:13" ht="14.25">
      <c r="B121" s="69" t="s">
        <v>287</v>
      </c>
      <c r="C121" s="69"/>
      <c r="D121" s="69"/>
      <c r="E121" s="69"/>
      <c r="F121" s="69"/>
      <c r="G121" s="69"/>
      <c r="H121" s="69"/>
      <c r="I121" s="69"/>
      <c r="J121" s="69"/>
    </row>
    <row r="122" spans="2:13" s="66" customFormat="1" ht="7.5" customHeight="1"/>
    <row r="123" spans="2:13" s="66" customFormat="1" ht="12.75">
      <c r="C123" s="68" t="s">
        <v>6</v>
      </c>
      <c r="D123" s="67" t="s">
        <v>3</v>
      </c>
    </row>
    <row r="124" spans="2:13" s="66" customFormat="1" ht="12.75"/>
    <row r="125" spans="2:13" s="66" customFormat="1" ht="12.75"/>
    <row r="126" spans="2:13" ht="14.25">
      <c r="B126" s="69" t="s">
        <v>289</v>
      </c>
      <c r="D126" s="69"/>
      <c r="E126" s="69"/>
      <c r="F126" s="69"/>
      <c r="G126" s="69"/>
      <c r="H126" s="69"/>
      <c r="I126" s="69"/>
      <c r="J126" s="69"/>
      <c r="K126" s="69"/>
    </row>
    <row r="127" spans="2:13" ht="14.25">
      <c r="B127" s="69" t="s">
        <v>203</v>
      </c>
      <c r="D127" s="69"/>
      <c r="E127" s="69"/>
      <c r="F127" s="69"/>
      <c r="G127" s="69"/>
      <c r="H127" s="69"/>
      <c r="I127" s="69"/>
      <c r="J127" s="69"/>
      <c r="K127" s="69"/>
    </row>
    <row r="128" spans="2:13" s="66" customFormat="1" ht="6" customHeight="1"/>
    <row r="129" spans="3:4" s="66" customFormat="1" ht="12.75">
      <c r="C129" s="68" t="s">
        <v>6</v>
      </c>
      <c r="D129" s="67" t="s">
        <v>3</v>
      </c>
    </row>
    <row r="130" spans="3:4" s="66" customFormat="1" ht="12.75"/>
    <row r="131" spans="3:4" s="66" customFormat="1" ht="12.75"/>
    <row r="132" spans="3:4" s="66" customFormat="1" ht="12.75"/>
    <row r="133" spans="3:4" s="66" customFormat="1" ht="12.75"/>
    <row r="134" spans="3:4" s="66" customFormat="1" ht="12.75"/>
    <row r="135" spans="3:4" s="66" customFormat="1" ht="12.75"/>
  </sheetData>
  <mergeCells count="118">
    <mergeCell ref="C117:D117"/>
    <mergeCell ref="E117:F117"/>
    <mergeCell ref="G117:H117"/>
    <mergeCell ref="I117:J117"/>
    <mergeCell ref="C118:D118"/>
    <mergeCell ref="E118:F118"/>
    <mergeCell ref="G118:H118"/>
    <mergeCell ref="I118:J118"/>
    <mergeCell ref="C115:D115"/>
    <mergeCell ref="E115:F115"/>
    <mergeCell ref="G115:H115"/>
    <mergeCell ref="I115:J115"/>
    <mergeCell ref="L115:M115"/>
    <mergeCell ref="C116:D116"/>
    <mergeCell ref="E116:F116"/>
    <mergeCell ref="G116:H116"/>
    <mergeCell ref="I116:J116"/>
    <mergeCell ref="C107:D107"/>
    <mergeCell ref="E107:F107"/>
    <mergeCell ref="G107:I107"/>
    <mergeCell ref="J107:K107"/>
    <mergeCell ref="C114:D114"/>
    <mergeCell ref="E114:F114"/>
    <mergeCell ref="G114:H114"/>
    <mergeCell ref="I114:J114"/>
    <mergeCell ref="L104:M104"/>
    <mergeCell ref="C105:D105"/>
    <mergeCell ref="E105:F105"/>
    <mergeCell ref="G105:I105"/>
    <mergeCell ref="J105:K105"/>
    <mergeCell ref="C106:D106"/>
    <mergeCell ref="E106:F106"/>
    <mergeCell ref="G106:I106"/>
    <mergeCell ref="J106:K106"/>
    <mergeCell ref="C103:D103"/>
    <mergeCell ref="E103:F103"/>
    <mergeCell ref="G103:I103"/>
    <mergeCell ref="J103:K103"/>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8:J78"/>
    <mergeCell ref="C88:D88"/>
    <mergeCell ref="E88:F88"/>
    <mergeCell ref="G88:H88"/>
    <mergeCell ref="I88:J88"/>
    <mergeCell ref="C89:D89"/>
    <mergeCell ref="E89:F89"/>
    <mergeCell ref="G89:H89"/>
    <mergeCell ref="I89:J89"/>
    <mergeCell ref="I76:J76"/>
    <mergeCell ref="D77:H77"/>
    <mergeCell ref="I77:J77"/>
    <mergeCell ref="C50:D50"/>
    <mergeCell ref="E50:F50"/>
    <mergeCell ref="G50:H50"/>
    <mergeCell ref="I50:J50"/>
    <mergeCell ref="K50:L50"/>
    <mergeCell ref="C51:D51"/>
    <mergeCell ref="E51:F51"/>
    <mergeCell ref="G51:H51"/>
    <mergeCell ref="I51:J51"/>
    <mergeCell ref="K51:L51"/>
    <mergeCell ref="C49:D49"/>
    <mergeCell ref="E49:F49"/>
    <mergeCell ref="G49:H49"/>
    <mergeCell ref="I49:J49"/>
    <mergeCell ref="K49:L49"/>
    <mergeCell ref="G70:H70"/>
    <mergeCell ref="G71:H71"/>
    <mergeCell ref="G72:H72"/>
    <mergeCell ref="L75:M75"/>
    <mergeCell ref="C47:D47"/>
    <mergeCell ref="E47:F47"/>
    <mergeCell ref="G47:H47"/>
    <mergeCell ref="I47:J47"/>
    <mergeCell ref="K47:L47"/>
    <mergeCell ref="C48:D48"/>
    <mergeCell ref="E48:F48"/>
    <mergeCell ref="G48:H48"/>
    <mergeCell ref="I48:J48"/>
    <mergeCell ref="K48:L48"/>
    <mergeCell ref="C3:L3"/>
    <mergeCell ref="C7:K7"/>
    <mergeCell ref="C29:K29"/>
    <mergeCell ref="C33:K33"/>
    <mergeCell ref="C37:K37"/>
    <mergeCell ref="C40:L40"/>
    <mergeCell ref="C46:D46"/>
    <mergeCell ref="E46:F46"/>
    <mergeCell ref="G46:H46"/>
    <mergeCell ref="I46:J46"/>
    <mergeCell ref="K46:L46"/>
  </mergeCells>
  <phoneticPr fontId="4"/>
  <printOptions horizontalCentered="1"/>
  <pageMargins left="0" right="0" top="0" bottom="0" header="0" footer="0"/>
  <pageSetup paperSize="9" scale="99" firstPageNumber="31" orientation="portrait" useFirstPageNumber="1" verticalDpi="300" r:id="rId1"/>
  <rowBreaks count="1" manualBreakCount="1">
    <brk id="62" max="12"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131"/>
  <sheetViews>
    <sheetView topLeftCell="A31" zoomScale="130" zoomScaleNormal="100" zoomScaleSheetLayoutView="130" workbookViewId="0">
      <selection activeCell="I184" sqref="I184"/>
    </sheetView>
  </sheetViews>
  <sheetFormatPr defaultRowHeight="13.5"/>
  <cols>
    <col min="1" max="1" width="2.375" customWidth="1"/>
    <col min="2" max="2" width="5" customWidth="1"/>
    <col min="3" max="3" width="6.875" customWidth="1"/>
    <col min="4" max="4" width="9.25" customWidth="1"/>
    <col min="5" max="12" width="8.5" customWidth="1"/>
    <col min="13" max="13" width="10.5" customWidth="1"/>
  </cols>
  <sheetData>
    <row r="1" spans="2:12" ht="45" customHeight="1"/>
    <row r="2" spans="2:12" ht="29.25" customHeight="1">
      <c r="L2" s="136" t="s">
        <v>236</v>
      </c>
    </row>
    <row r="3" spans="2:12" ht="17.25">
      <c r="C3" s="245" t="s">
        <v>420</v>
      </c>
      <c r="D3" s="245"/>
      <c r="E3" s="245"/>
      <c r="F3" s="245"/>
      <c r="G3" s="245"/>
      <c r="H3" s="245"/>
      <c r="I3" s="245"/>
      <c r="J3" s="245"/>
      <c r="K3" s="245"/>
      <c r="L3" s="245"/>
    </row>
    <row r="4" spans="2:12" ht="17.25">
      <c r="C4" s="174"/>
      <c r="D4" s="174"/>
      <c r="E4" s="174"/>
      <c r="F4" s="174"/>
      <c r="G4" s="174"/>
      <c r="H4" s="174"/>
      <c r="I4" s="174"/>
      <c r="J4" s="174"/>
      <c r="K4" s="174"/>
    </row>
    <row r="6" spans="2:12" ht="14.25">
      <c r="B6" s="42" t="s">
        <v>238</v>
      </c>
      <c r="D6" s="42"/>
      <c r="E6" s="42"/>
      <c r="F6" s="42"/>
      <c r="G6" s="42"/>
      <c r="H6" s="42"/>
      <c r="I6" s="42"/>
      <c r="J6" s="42"/>
      <c r="K6" s="42"/>
    </row>
    <row r="7" spans="2:12" s="2" customFormat="1" ht="12.75">
      <c r="C7" s="262"/>
      <c r="D7" s="262"/>
      <c r="E7" s="262"/>
      <c r="F7" s="262"/>
      <c r="G7" s="262"/>
      <c r="H7" s="262"/>
      <c r="I7" s="262"/>
      <c r="J7" s="262"/>
      <c r="K7" s="262"/>
    </row>
    <row r="8" spans="2:12" s="2" customFormat="1" ht="12.75">
      <c r="C8" s="2" t="s">
        <v>239</v>
      </c>
    </row>
    <row r="9" spans="2:12" s="2" customFormat="1" ht="12.75">
      <c r="C9" s="6" t="s">
        <v>6</v>
      </c>
      <c r="D9" s="2" t="s">
        <v>3</v>
      </c>
    </row>
    <row r="10" spans="2:12" s="2" customFormat="1" ht="12.75">
      <c r="C10" s="2" t="s">
        <v>240</v>
      </c>
    </row>
    <row r="11" spans="2:12" s="2" customFormat="1" ht="12.75">
      <c r="C11" s="6" t="s">
        <v>6</v>
      </c>
      <c r="D11" s="2" t="s">
        <v>3</v>
      </c>
    </row>
    <row r="12" spans="2:12" s="2" customFormat="1" ht="12.75">
      <c r="C12" s="2" t="s">
        <v>241</v>
      </c>
    </row>
    <row r="13" spans="2:12" s="2" customFormat="1" ht="12.75">
      <c r="C13" s="6" t="s">
        <v>6</v>
      </c>
      <c r="D13" s="2" t="s">
        <v>292</v>
      </c>
    </row>
    <row r="14" spans="2:12" s="2" customFormat="1" ht="12.75">
      <c r="C14" s="6" t="s">
        <v>6</v>
      </c>
      <c r="D14" s="2" t="s">
        <v>421</v>
      </c>
    </row>
    <row r="15" spans="2:12" s="2" customFormat="1" ht="12.75">
      <c r="C15" s="2" t="s">
        <v>244</v>
      </c>
    </row>
    <row r="16" spans="2:12" s="2" customFormat="1" ht="12.75">
      <c r="C16" s="6" t="s">
        <v>6</v>
      </c>
      <c r="D16" s="2" t="s">
        <v>15</v>
      </c>
      <c r="F16" s="2" t="s">
        <v>3</v>
      </c>
    </row>
    <row r="17" spans="2:11" s="2" customFormat="1" ht="12.75">
      <c r="C17" s="6" t="s">
        <v>6</v>
      </c>
      <c r="D17" s="2" t="s">
        <v>19</v>
      </c>
      <c r="F17" s="2" t="s">
        <v>247</v>
      </c>
    </row>
    <row r="18" spans="2:11" s="2" customFormat="1" ht="12.75">
      <c r="C18" s="6"/>
      <c r="F18" s="2" t="s">
        <v>248</v>
      </c>
    </row>
    <row r="19" spans="2:11" s="2" customFormat="1" ht="12.75">
      <c r="C19" s="6"/>
      <c r="F19" s="2" t="s">
        <v>249</v>
      </c>
    </row>
    <row r="20" spans="2:11" s="2" customFormat="1" ht="12.75">
      <c r="C20" s="6" t="s">
        <v>6</v>
      </c>
      <c r="D20" s="2" t="s">
        <v>22</v>
      </c>
      <c r="F20" s="2" t="s">
        <v>422</v>
      </c>
    </row>
    <row r="21" spans="2:11" s="2" customFormat="1" ht="12.75">
      <c r="F21" s="2" t="s">
        <v>343</v>
      </c>
    </row>
    <row r="22" spans="2:11" s="2" customFormat="1" ht="12.75">
      <c r="F22" s="2" t="s">
        <v>27</v>
      </c>
    </row>
    <row r="23" spans="2:11" s="2" customFormat="1" ht="12.75"/>
    <row r="24" spans="2:11" s="2" customFormat="1" ht="12.75"/>
    <row r="25" spans="2:11" ht="14.25">
      <c r="B25" s="42" t="s">
        <v>252</v>
      </c>
      <c r="D25" s="42"/>
      <c r="E25" s="42"/>
      <c r="F25" s="42"/>
      <c r="G25" s="42"/>
      <c r="H25" s="42"/>
      <c r="I25" s="42"/>
      <c r="J25" s="42"/>
      <c r="K25" s="42"/>
    </row>
    <row r="26" spans="2:11" s="2" customFormat="1" ht="12.75"/>
    <row r="27" spans="2:11" s="2" customFormat="1" ht="12.75">
      <c r="C27" s="262" t="s">
        <v>3</v>
      </c>
      <c r="D27" s="262"/>
      <c r="E27" s="262"/>
      <c r="F27" s="262"/>
      <c r="G27" s="262"/>
      <c r="H27" s="262"/>
      <c r="I27" s="262"/>
      <c r="J27" s="262"/>
      <c r="K27" s="262"/>
    </row>
    <row r="28" spans="2:11" s="2" customFormat="1" ht="12.75">
      <c r="C28" s="178"/>
      <c r="D28" s="178"/>
      <c r="E28" s="178"/>
      <c r="F28" s="178"/>
      <c r="G28" s="178"/>
      <c r="H28" s="178"/>
      <c r="I28" s="178"/>
      <c r="J28" s="178"/>
      <c r="K28" s="178"/>
    </row>
    <row r="29" spans="2:11" s="2" customFormat="1" ht="12.75"/>
    <row r="30" spans="2:11" ht="14.25">
      <c r="B30" s="42" t="s">
        <v>253</v>
      </c>
      <c r="D30" s="42"/>
      <c r="E30" s="42"/>
      <c r="F30" s="42"/>
      <c r="G30" s="42"/>
      <c r="H30" s="42"/>
      <c r="I30" s="42"/>
      <c r="J30" s="42"/>
      <c r="K30" s="42"/>
    </row>
    <row r="31" spans="2:11" s="2" customFormat="1" ht="12.75">
      <c r="C31" s="178"/>
      <c r="D31" s="178"/>
      <c r="E31" s="178"/>
      <c r="F31" s="178"/>
      <c r="G31" s="178"/>
      <c r="H31" s="178"/>
      <c r="I31" s="178"/>
      <c r="J31" s="178"/>
      <c r="K31" s="178"/>
    </row>
    <row r="32" spans="2:11" s="2" customFormat="1" ht="12.75">
      <c r="C32" s="262" t="s">
        <v>301</v>
      </c>
      <c r="D32" s="262"/>
      <c r="E32" s="262"/>
      <c r="F32" s="262"/>
      <c r="G32" s="262"/>
      <c r="H32" s="262"/>
      <c r="I32" s="262"/>
      <c r="J32" s="262"/>
      <c r="K32" s="262"/>
    </row>
    <row r="33" spans="2:12" s="2" customFormat="1" ht="12.75">
      <c r="C33" s="2" t="s">
        <v>423</v>
      </c>
    </row>
    <row r="34" spans="2:12" s="2" customFormat="1" ht="12.75">
      <c r="C34" s="2" t="s">
        <v>424</v>
      </c>
    </row>
    <row r="35" spans="2:12" s="2" customFormat="1" ht="12.75"/>
    <row r="36" spans="2:12" ht="24.75" customHeight="1">
      <c r="B36" s="7" t="s">
        <v>255</v>
      </c>
      <c r="D36" s="7"/>
      <c r="E36" s="7"/>
      <c r="F36" s="7"/>
      <c r="G36" s="7"/>
      <c r="H36" s="7"/>
      <c r="I36" s="7"/>
      <c r="J36" s="7"/>
      <c r="K36" s="7"/>
    </row>
    <row r="37" spans="2:12" s="8" customFormat="1" ht="16.5" customHeight="1">
      <c r="C37" s="273" t="s">
        <v>425</v>
      </c>
      <c r="D37" s="273"/>
      <c r="E37" s="273"/>
      <c r="F37" s="273"/>
      <c r="G37" s="273"/>
      <c r="H37" s="273"/>
      <c r="I37" s="273"/>
      <c r="J37" s="273"/>
      <c r="K37" s="273"/>
    </row>
    <row r="38" spans="2:12" s="2" customFormat="1" ht="14.25" customHeight="1">
      <c r="C38" s="180" t="s">
        <v>426</v>
      </c>
      <c r="D38" s="180"/>
      <c r="E38" s="180"/>
      <c r="F38" s="180"/>
      <c r="G38" s="180"/>
      <c r="H38" s="180"/>
      <c r="I38" s="180"/>
      <c r="J38" s="180"/>
      <c r="K38" s="180"/>
    </row>
    <row r="39" spans="2:12" s="2" customFormat="1" ht="14.25" customHeight="1">
      <c r="C39" s="180" t="s">
        <v>427</v>
      </c>
      <c r="D39" s="180"/>
      <c r="E39" s="180"/>
      <c r="F39" s="180"/>
      <c r="G39" s="180"/>
      <c r="H39" s="180"/>
      <c r="I39" s="180"/>
      <c r="J39" s="180"/>
      <c r="K39" s="180"/>
    </row>
    <row r="40" spans="2:12" s="2" customFormat="1" ht="14.25" customHeight="1">
      <c r="C40" s="180" t="s">
        <v>428</v>
      </c>
      <c r="D40" s="180"/>
      <c r="E40" s="180"/>
      <c r="F40" s="180"/>
      <c r="G40" s="180"/>
      <c r="H40" s="180"/>
      <c r="I40" s="180"/>
      <c r="J40" s="180"/>
      <c r="K40" s="180"/>
    </row>
    <row r="41" spans="2:12" s="2" customFormat="1" ht="12.75"/>
    <row r="42" spans="2:12" ht="14.25">
      <c r="B42" s="42" t="s">
        <v>262</v>
      </c>
      <c r="D42" s="42"/>
      <c r="E42" s="42"/>
      <c r="F42" s="42"/>
      <c r="G42" s="42"/>
      <c r="H42" s="42"/>
      <c r="I42" s="42"/>
      <c r="J42" s="42"/>
      <c r="K42" s="42"/>
    </row>
    <row r="43" spans="2:12" s="2" customFormat="1" ht="12.75"/>
    <row r="44" spans="2:12" s="2" customFormat="1" ht="12.75">
      <c r="C44" s="2" t="s">
        <v>152</v>
      </c>
    </row>
    <row r="45" spans="2:12" s="2" customFormat="1" ht="13.5" customHeight="1">
      <c r="K45" s="364" t="s">
        <v>429</v>
      </c>
      <c r="L45" s="364"/>
    </row>
    <row r="46" spans="2:12" s="2" customFormat="1" ht="12.75">
      <c r="C46" s="228" t="s">
        <v>154</v>
      </c>
      <c r="D46" s="228"/>
      <c r="E46" s="228" t="s">
        <v>155</v>
      </c>
      <c r="F46" s="228"/>
      <c r="G46" s="228" t="s">
        <v>156</v>
      </c>
      <c r="H46" s="228"/>
      <c r="I46" s="228" t="s">
        <v>157</v>
      </c>
      <c r="J46" s="228"/>
      <c r="K46" s="228" t="s">
        <v>158</v>
      </c>
      <c r="L46" s="228"/>
    </row>
    <row r="47" spans="2:12" s="2" customFormat="1" ht="12.75">
      <c r="C47" s="266" t="s">
        <v>159</v>
      </c>
      <c r="D47" s="266"/>
      <c r="E47" s="365">
        <v>876976</v>
      </c>
      <c r="F47" s="366"/>
      <c r="G47" s="226">
        <v>0</v>
      </c>
      <c r="H47" s="226"/>
      <c r="I47" s="226">
        <v>0</v>
      </c>
      <c r="J47" s="226"/>
      <c r="K47" s="226">
        <f>E47+G47-I47</f>
        <v>876976</v>
      </c>
      <c r="L47" s="226"/>
    </row>
    <row r="48" spans="2:12" s="2" customFormat="1" ht="12.75">
      <c r="C48" s="266" t="s">
        <v>160</v>
      </c>
      <c r="D48" s="266"/>
      <c r="E48" s="365">
        <v>58208236</v>
      </c>
      <c r="F48" s="366"/>
      <c r="G48" s="226">
        <v>0</v>
      </c>
      <c r="H48" s="226"/>
      <c r="I48" s="226">
        <v>2907979</v>
      </c>
      <c r="J48" s="226"/>
      <c r="K48" s="226">
        <f>E48+G48-I48</f>
        <v>55300257</v>
      </c>
      <c r="L48" s="226"/>
    </row>
    <row r="49" spans="2:12" s="2" customFormat="1" ht="12.75">
      <c r="C49" s="266"/>
      <c r="D49" s="266"/>
      <c r="E49" s="365"/>
      <c r="F49" s="366"/>
      <c r="G49" s="226"/>
      <c r="H49" s="226"/>
      <c r="I49" s="226"/>
      <c r="J49" s="226"/>
      <c r="K49" s="226"/>
      <c r="L49" s="226"/>
    </row>
    <row r="50" spans="2:12" s="2" customFormat="1" ht="12.75">
      <c r="C50" s="228" t="s">
        <v>161</v>
      </c>
      <c r="D50" s="228"/>
      <c r="E50" s="365">
        <f>SUM(E47:F49)</f>
        <v>59085212</v>
      </c>
      <c r="F50" s="366"/>
      <c r="G50" s="226">
        <f>SUM(G47:H49)</f>
        <v>0</v>
      </c>
      <c r="H50" s="226"/>
      <c r="I50" s="226">
        <f>SUM(I47:J49)</f>
        <v>2907979</v>
      </c>
      <c r="J50" s="226"/>
      <c r="K50" s="226">
        <f>SUM(K47:L49)</f>
        <v>56177233</v>
      </c>
      <c r="L50" s="226"/>
    </row>
    <row r="51" spans="2:12" s="2" customFormat="1" ht="12.75">
      <c r="C51" s="181"/>
      <c r="D51" s="181"/>
      <c r="E51" s="182"/>
      <c r="F51" s="182"/>
      <c r="G51" s="182"/>
      <c r="H51" s="182"/>
      <c r="I51" s="182"/>
      <c r="J51" s="182"/>
      <c r="K51" s="182"/>
      <c r="L51" s="182"/>
    </row>
    <row r="52" spans="2:12" s="2" customFormat="1" ht="12.75"/>
    <row r="53" spans="2:12" ht="14.25" customHeight="1">
      <c r="B53" s="10" t="s">
        <v>430</v>
      </c>
      <c r="D53" s="10"/>
      <c r="E53" s="10"/>
      <c r="F53" s="10"/>
      <c r="G53" s="10"/>
      <c r="H53" s="10"/>
      <c r="I53" s="10"/>
      <c r="J53" s="10"/>
      <c r="K53" s="10"/>
    </row>
    <row r="54" spans="2:12" s="2" customFormat="1" ht="12.75">
      <c r="C54" s="262"/>
      <c r="D54" s="262"/>
      <c r="E54" s="262"/>
      <c r="F54" s="262"/>
      <c r="G54" s="262"/>
      <c r="H54" s="262"/>
      <c r="I54" s="262"/>
      <c r="J54" s="262"/>
      <c r="K54" s="262"/>
    </row>
    <row r="55" spans="2:12" s="2" customFormat="1" ht="12.75">
      <c r="C55" s="11" t="s">
        <v>3</v>
      </c>
      <c r="D55" s="11"/>
      <c r="E55" s="11"/>
      <c r="F55" s="11"/>
      <c r="G55" s="11"/>
      <c r="H55" s="11"/>
      <c r="I55" s="11"/>
      <c r="J55" s="11"/>
      <c r="K55" s="11"/>
    </row>
    <row r="56" spans="2:12" s="2" customFormat="1" ht="12.75">
      <c r="B56" s="1"/>
      <c r="C56" s="11"/>
      <c r="D56" s="11"/>
      <c r="E56" s="11"/>
      <c r="F56" s="11"/>
      <c r="G56" s="11"/>
      <c r="H56" s="11"/>
      <c r="I56" s="11"/>
      <c r="J56" s="11"/>
      <c r="K56" s="11"/>
    </row>
    <row r="57" spans="2:12" s="2" customFormat="1" ht="12.75">
      <c r="C57" s="3"/>
      <c r="D57" s="3"/>
      <c r="E57" s="3"/>
      <c r="F57" s="3"/>
      <c r="G57" s="3"/>
      <c r="H57" s="3"/>
      <c r="I57" s="3"/>
      <c r="J57" s="3"/>
      <c r="K57" s="3"/>
    </row>
    <row r="58" spans="2:12" s="2" customFormat="1" ht="12.75">
      <c r="C58" s="3"/>
      <c r="D58" s="3"/>
      <c r="E58" s="3"/>
      <c r="F58" s="3"/>
      <c r="G58" s="3"/>
      <c r="H58" s="3"/>
      <c r="I58" s="3"/>
      <c r="J58" s="3"/>
      <c r="K58" s="3"/>
    </row>
    <row r="59" spans="2:12" s="2" customFormat="1" ht="23.25" customHeight="1">
      <c r="C59" s="3"/>
      <c r="D59" s="3"/>
      <c r="E59" s="3"/>
      <c r="F59" s="3"/>
      <c r="G59" s="3"/>
      <c r="H59" s="3"/>
      <c r="I59" s="3"/>
      <c r="J59" s="3"/>
      <c r="K59" s="3"/>
    </row>
    <row r="60" spans="2:12" s="2" customFormat="1" ht="23.25" customHeight="1">
      <c r="C60" s="3"/>
      <c r="D60" s="3"/>
      <c r="E60" s="3"/>
      <c r="F60" s="3"/>
      <c r="G60" s="3"/>
      <c r="H60" s="3"/>
      <c r="I60" s="3"/>
      <c r="J60" s="3"/>
      <c r="K60" s="3"/>
    </row>
    <row r="61" spans="2:12" s="2" customFormat="1" ht="12.75"/>
    <row r="62" spans="2:12" ht="14.25">
      <c r="B62" s="42" t="s">
        <v>264</v>
      </c>
      <c r="D62" s="42"/>
      <c r="E62" s="42"/>
      <c r="F62" s="42"/>
      <c r="G62" s="42"/>
      <c r="H62" s="42"/>
      <c r="I62" s="42"/>
      <c r="J62" s="42"/>
      <c r="K62" s="42"/>
    </row>
    <row r="63" spans="2:12" s="2" customFormat="1" ht="7.5" customHeight="1"/>
    <row r="64" spans="2:12" s="2" customFormat="1" ht="3" customHeight="1"/>
    <row r="65" spans="2:13" s="2" customFormat="1" ht="12.75">
      <c r="C65" s="2" t="s">
        <v>265</v>
      </c>
    </row>
    <row r="66" spans="2:13" s="2" customFormat="1" ht="13.5" customHeight="1">
      <c r="D66" s="2" t="s">
        <v>168</v>
      </c>
      <c r="G66" s="240">
        <v>0</v>
      </c>
      <c r="H66" s="240"/>
      <c r="I66" s="2" t="s">
        <v>169</v>
      </c>
    </row>
    <row r="67" spans="2:13" s="2" customFormat="1" ht="14.25" customHeight="1" thickBot="1">
      <c r="D67" s="2" t="s">
        <v>170</v>
      </c>
      <c r="G67" s="241">
        <v>0</v>
      </c>
      <c r="H67" s="241"/>
      <c r="I67" s="2" t="s">
        <v>169</v>
      </c>
    </row>
    <row r="68" spans="2:13" s="2" customFormat="1" ht="13.5" customHeight="1">
      <c r="D68" s="47"/>
      <c r="E68" s="47" t="s">
        <v>171</v>
      </c>
      <c r="F68" s="47"/>
      <c r="G68" s="267">
        <f>SUM(G66:H67)</f>
        <v>0</v>
      </c>
      <c r="H68" s="267"/>
      <c r="I68" s="2" t="s">
        <v>169</v>
      </c>
    </row>
    <row r="69" spans="2:13" s="2" customFormat="1" ht="6.75" customHeight="1"/>
    <row r="70" spans="2:13" s="2" customFormat="1" ht="6" customHeight="1"/>
    <row r="71" spans="2:13" s="2" customFormat="1" ht="12.75">
      <c r="C71" s="2" t="s">
        <v>266</v>
      </c>
      <c r="L71" s="256" t="s">
        <v>3</v>
      </c>
      <c r="M71" s="256"/>
    </row>
    <row r="72" spans="2:13" s="2" customFormat="1" ht="12.75">
      <c r="D72" s="2" t="s">
        <v>173</v>
      </c>
      <c r="G72" s="6"/>
      <c r="H72" s="6"/>
      <c r="I72" s="240">
        <v>0</v>
      </c>
      <c r="J72" s="240"/>
      <c r="K72" s="2" t="s">
        <v>169</v>
      </c>
    </row>
    <row r="73" spans="2:13" s="2" customFormat="1" thickBot="1">
      <c r="D73" s="268" t="s">
        <v>267</v>
      </c>
      <c r="E73" s="268"/>
      <c r="F73" s="268"/>
      <c r="G73" s="268"/>
      <c r="H73" s="268"/>
      <c r="I73" s="241">
        <v>0</v>
      </c>
      <c r="J73" s="241"/>
      <c r="K73" s="2" t="s">
        <v>169</v>
      </c>
    </row>
    <row r="74" spans="2:13" s="2" customFormat="1" ht="12.75">
      <c r="D74" s="47"/>
      <c r="E74" s="47" t="s">
        <v>171</v>
      </c>
      <c r="F74" s="47"/>
      <c r="G74" s="47"/>
      <c r="H74" s="46"/>
      <c r="I74" s="267">
        <f>SUM(I72:J73)</f>
        <v>0</v>
      </c>
      <c r="J74" s="267"/>
      <c r="K74" s="2" t="s">
        <v>169</v>
      </c>
    </row>
    <row r="75" spans="2:13" s="2" customFormat="1" ht="6" customHeight="1"/>
    <row r="76" spans="2:13" s="2" customFormat="1" ht="12.75"/>
    <row r="77" spans="2:13" s="2" customFormat="1" ht="12.75"/>
    <row r="78" spans="2:13" s="2" customFormat="1" ht="12.75"/>
    <row r="79" spans="2:13" ht="14.25">
      <c r="B79" s="42" t="s">
        <v>268</v>
      </c>
      <c r="D79" s="42"/>
      <c r="E79" s="42"/>
      <c r="F79" s="42"/>
      <c r="G79" s="42"/>
      <c r="H79" s="42"/>
      <c r="I79" s="42"/>
      <c r="J79" s="42"/>
      <c r="K79" s="42"/>
    </row>
    <row r="80" spans="2:13">
      <c r="C80" s="45" t="s">
        <v>269</v>
      </c>
    </row>
    <row r="81" spans="2:11" s="2" customFormat="1" ht="7.5" customHeight="1"/>
    <row r="82" spans="2:11" s="2" customFormat="1" ht="12.75">
      <c r="C82" s="2" t="s">
        <v>270</v>
      </c>
    </row>
    <row r="83" spans="2:11" s="2" customFormat="1" ht="12.75">
      <c r="J83" s="6" t="s">
        <v>176</v>
      </c>
    </row>
    <row r="84" spans="2:11" s="2" customFormat="1" ht="12.75">
      <c r="C84" s="228"/>
      <c r="D84" s="228"/>
      <c r="E84" s="228" t="s">
        <v>177</v>
      </c>
      <c r="F84" s="228"/>
      <c r="G84" s="228" t="s">
        <v>178</v>
      </c>
      <c r="H84" s="228"/>
      <c r="I84" s="228" t="s">
        <v>158</v>
      </c>
      <c r="J84" s="228"/>
    </row>
    <row r="85" spans="2:11" s="2" customFormat="1" ht="12.75">
      <c r="C85" s="266" t="s">
        <v>179</v>
      </c>
      <c r="D85" s="266"/>
      <c r="E85" s="226">
        <v>126731624</v>
      </c>
      <c r="F85" s="226"/>
      <c r="G85" s="226">
        <v>71431367</v>
      </c>
      <c r="H85" s="226"/>
      <c r="I85" s="226">
        <f t="shared" ref="I85:I90" si="0">E85-G85</f>
        <v>55300257</v>
      </c>
      <c r="J85" s="226"/>
    </row>
    <row r="86" spans="2:11" s="2" customFormat="1" ht="12.75">
      <c r="C86" s="232" t="s">
        <v>431</v>
      </c>
      <c r="D86" s="233"/>
      <c r="E86" s="365">
        <v>13150512</v>
      </c>
      <c r="F86" s="366"/>
      <c r="G86" s="365">
        <v>12316520</v>
      </c>
      <c r="H86" s="366"/>
      <c r="I86" s="365">
        <f t="shared" si="0"/>
        <v>833992</v>
      </c>
      <c r="J86" s="366"/>
    </row>
    <row r="87" spans="2:11" s="2" customFormat="1" ht="12.75">
      <c r="C87" s="266" t="s">
        <v>181</v>
      </c>
      <c r="D87" s="266"/>
      <c r="E87" s="226">
        <v>26744404</v>
      </c>
      <c r="F87" s="226"/>
      <c r="G87" s="226">
        <v>19365678</v>
      </c>
      <c r="H87" s="226"/>
      <c r="I87" s="226">
        <f t="shared" si="0"/>
        <v>7378726</v>
      </c>
      <c r="J87" s="226"/>
    </row>
    <row r="88" spans="2:11" s="2" customFormat="1" ht="12.75">
      <c r="C88" s="232" t="s">
        <v>182</v>
      </c>
      <c r="D88" s="233"/>
      <c r="E88" s="365">
        <v>1698245</v>
      </c>
      <c r="F88" s="366"/>
      <c r="G88" s="365">
        <v>221879</v>
      </c>
      <c r="H88" s="366"/>
      <c r="I88" s="226">
        <f t="shared" si="0"/>
        <v>1476366</v>
      </c>
      <c r="J88" s="226"/>
    </row>
    <row r="89" spans="2:11" s="2" customFormat="1" ht="12.75">
      <c r="C89" s="232" t="s">
        <v>183</v>
      </c>
      <c r="D89" s="233"/>
      <c r="E89" s="365">
        <v>386530</v>
      </c>
      <c r="F89" s="366"/>
      <c r="G89" s="365">
        <v>153003</v>
      </c>
      <c r="H89" s="366"/>
      <c r="I89" s="226">
        <f t="shared" si="0"/>
        <v>233527</v>
      </c>
      <c r="J89" s="226"/>
    </row>
    <row r="90" spans="2:11" s="2" customFormat="1" ht="12.75">
      <c r="C90" s="179" t="s">
        <v>184</v>
      </c>
      <c r="D90" s="179"/>
      <c r="E90" s="226">
        <v>18816369</v>
      </c>
      <c r="F90" s="226"/>
      <c r="G90" s="226">
        <v>14523991</v>
      </c>
      <c r="H90" s="226"/>
      <c r="I90" s="226">
        <f t="shared" si="0"/>
        <v>4292378</v>
      </c>
      <c r="J90" s="226"/>
    </row>
    <row r="91" spans="2:11" s="2" customFormat="1" ht="12.75">
      <c r="C91" s="228" t="s">
        <v>161</v>
      </c>
      <c r="D91" s="228"/>
      <c r="E91" s="226">
        <f>SUM(E85:F90)</f>
        <v>187527684</v>
      </c>
      <c r="F91" s="226"/>
      <c r="G91" s="226">
        <f>SUM(G85:H90)</f>
        <v>118012438</v>
      </c>
      <c r="H91" s="226"/>
      <c r="I91" s="226">
        <f>SUM(I85:J90)</f>
        <v>69515246</v>
      </c>
      <c r="J91" s="226"/>
    </row>
    <row r="92" spans="2:11" s="2" customFormat="1" ht="13.5" customHeight="1"/>
    <row r="93" spans="2:11" s="2" customFormat="1" ht="13.5" customHeight="1"/>
    <row r="94" spans="2:11" ht="17.25" customHeight="1">
      <c r="B94" s="42" t="s">
        <v>274</v>
      </c>
      <c r="D94" s="42"/>
      <c r="E94" s="42"/>
      <c r="F94" s="42"/>
      <c r="G94" s="42"/>
      <c r="H94" s="42"/>
      <c r="I94" s="42"/>
      <c r="J94" s="42"/>
      <c r="K94" s="42"/>
    </row>
    <row r="95" spans="2:11">
      <c r="C95" s="45" t="s">
        <v>269</v>
      </c>
    </row>
    <row r="96" spans="2:11" s="2" customFormat="1" ht="6.75" customHeight="1"/>
    <row r="97" spans="2:13" s="2" customFormat="1" ht="12.75">
      <c r="C97" s="2" t="s">
        <v>275</v>
      </c>
    </row>
    <row r="98" spans="2:13" s="2" customFormat="1" ht="12.75">
      <c r="K98" s="6" t="s">
        <v>176</v>
      </c>
    </row>
    <row r="99" spans="2:13" s="2" customFormat="1" ht="12.75">
      <c r="C99" s="230"/>
      <c r="D99" s="231"/>
      <c r="E99" s="230" t="s">
        <v>276</v>
      </c>
      <c r="F99" s="231"/>
      <c r="G99" s="230" t="s">
        <v>277</v>
      </c>
      <c r="H99" s="261"/>
      <c r="I99" s="231"/>
      <c r="J99" s="230" t="s">
        <v>278</v>
      </c>
      <c r="K99" s="231"/>
    </row>
    <row r="100" spans="2:13" s="2" customFormat="1" ht="12.75">
      <c r="C100" s="232"/>
      <c r="D100" s="233"/>
      <c r="E100" s="230"/>
      <c r="F100" s="231"/>
      <c r="G100" s="230"/>
      <c r="H100" s="261"/>
      <c r="I100" s="231"/>
      <c r="J100" s="230"/>
      <c r="K100" s="231"/>
      <c r="L100" s="262" t="s">
        <v>336</v>
      </c>
      <c r="M100" s="262"/>
    </row>
    <row r="101" spans="2:13" s="2" customFormat="1" ht="12.75">
      <c r="C101" s="232"/>
      <c r="D101" s="233"/>
      <c r="E101" s="230"/>
      <c r="F101" s="231"/>
      <c r="G101" s="230"/>
      <c r="H101" s="261"/>
      <c r="I101" s="231"/>
      <c r="J101" s="230"/>
      <c r="K101" s="231"/>
    </row>
    <row r="102" spans="2:13" s="2" customFormat="1" ht="12.75">
      <c r="C102" s="232"/>
      <c r="D102" s="233"/>
      <c r="E102" s="230"/>
      <c r="F102" s="231"/>
      <c r="G102" s="230"/>
      <c r="H102" s="261"/>
      <c r="I102" s="231"/>
      <c r="J102" s="230"/>
      <c r="K102" s="231"/>
    </row>
    <row r="103" spans="2:13" s="2" customFormat="1" ht="12.75">
      <c r="C103" s="230" t="s">
        <v>280</v>
      </c>
      <c r="D103" s="231"/>
      <c r="E103" s="230"/>
      <c r="F103" s="231"/>
      <c r="G103" s="230"/>
      <c r="H103" s="261"/>
      <c r="I103" s="231"/>
      <c r="J103" s="230"/>
      <c r="K103" s="231"/>
    </row>
    <row r="104" spans="2:13" s="2" customFormat="1" ht="12.75">
      <c r="C104" s="181"/>
      <c r="D104" s="181"/>
      <c r="E104" s="181"/>
      <c r="F104" s="181"/>
      <c r="G104" s="181"/>
      <c r="H104" s="181"/>
      <c r="I104" s="181"/>
      <c r="J104" s="181"/>
      <c r="K104" s="181"/>
    </row>
    <row r="105" spans="2:13" s="2" customFormat="1" ht="12.75">
      <c r="C105" s="181"/>
      <c r="D105" s="181"/>
      <c r="E105" s="181"/>
      <c r="F105" s="181"/>
      <c r="G105" s="181"/>
      <c r="H105" s="181"/>
      <c r="I105" s="181"/>
      <c r="J105" s="181"/>
      <c r="K105" s="181"/>
    </row>
    <row r="106" spans="2:13" ht="14.25">
      <c r="B106" s="42" t="s">
        <v>281</v>
      </c>
      <c r="D106" s="42"/>
      <c r="E106" s="42"/>
      <c r="F106" s="42"/>
      <c r="G106" s="42"/>
      <c r="H106" s="42"/>
      <c r="I106" s="42"/>
      <c r="J106" s="42"/>
      <c r="K106" s="42"/>
    </row>
    <row r="107" spans="2:13" s="2" customFormat="1" ht="7.5" customHeight="1"/>
    <row r="108" spans="2:13" s="2" customFormat="1" ht="12.75">
      <c r="C108" s="2" t="s">
        <v>282</v>
      </c>
    </row>
    <row r="109" spans="2:13" s="2" customFormat="1" ht="12.75">
      <c r="J109" s="6" t="s">
        <v>176</v>
      </c>
    </row>
    <row r="110" spans="2:13" s="2" customFormat="1" ht="12.75">
      <c r="C110" s="230" t="s">
        <v>283</v>
      </c>
      <c r="D110" s="231"/>
      <c r="E110" s="230" t="s">
        <v>284</v>
      </c>
      <c r="F110" s="231"/>
      <c r="G110" s="230" t="s">
        <v>285</v>
      </c>
      <c r="H110" s="231"/>
      <c r="I110" s="230" t="s">
        <v>286</v>
      </c>
      <c r="J110" s="231"/>
    </row>
    <row r="111" spans="2:13" s="2" customFormat="1" ht="12.75">
      <c r="C111" s="232"/>
      <c r="D111" s="233"/>
      <c r="E111" s="230"/>
      <c r="F111" s="231"/>
      <c r="G111" s="230"/>
      <c r="H111" s="231"/>
      <c r="I111" s="230"/>
      <c r="J111" s="231"/>
      <c r="L111" s="256" t="s">
        <v>3</v>
      </c>
      <c r="M111" s="256"/>
    </row>
    <row r="112" spans="2:13" s="2" customFormat="1" ht="12.75">
      <c r="C112" s="232"/>
      <c r="D112" s="233"/>
      <c r="E112" s="230"/>
      <c r="F112" s="231"/>
      <c r="G112" s="230"/>
      <c r="H112" s="231"/>
      <c r="I112" s="230"/>
      <c r="J112" s="231"/>
    </row>
    <row r="113" spans="2:11" s="2" customFormat="1" ht="12.75">
      <c r="C113" s="257"/>
      <c r="D113" s="258"/>
      <c r="E113" s="259"/>
      <c r="F113" s="260"/>
      <c r="G113" s="259"/>
      <c r="H113" s="260"/>
      <c r="I113" s="259"/>
      <c r="J113" s="260"/>
    </row>
    <row r="114" spans="2:11" s="2" customFormat="1" ht="13.5" customHeight="1">
      <c r="C114" s="230" t="s">
        <v>280</v>
      </c>
      <c r="D114" s="231"/>
      <c r="E114" s="230"/>
      <c r="F114" s="231"/>
      <c r="G114" s="230"/>
      <c r="H114" s="231"/>
      <c r="I114" s="230"/>
      <c r="J114" s="231"/>
    </row>
    <row r="115" spans="2:11" s="2" customFormat="1" ht="13.5" customHeight="1"/>
    <row r="116" spans="2:11" s="2" customFormat="1" ht="12.75"/>
    <row r="117" spans="2:11" ht="14.25">
      <c r="B117" s="42" t="s">
        <v>287</v>
      </c>
      <c r="C117" s="42"/>
      <c r="D117" s="42"/>
      <c r="E117" s="42"/>
      <c r="F117" s="42"/>
      <c r="G117" s="42"/>
      <c r="H117" s="42"/>
      <c r="I117" s="42"/>
      <c r="J117" s="42"/>
    </row>
    <row r="118" spans="2:11" s="2" customFormat="1" ht="7.5" customHeight="1"/>
    <row r="119" spans="2:11" s="2" customFormat="1" ht="12.75">
      <c r="C119" s="2" t="s">
        <v>288</v>
      </c>
    </row>
    <row r="120" spans="2:11" s="2" customFormat="1" ht="12.75"/>
    <row r="121" spans="2:11" s="2" customFormat="1" ht="12.75"/>
    <row r="122" spans="2:11" ht="14.25">
      <c r="B122" s="42" t="s">
        <v>289</v>
      </c>
      <c r="D122" s="42"/>
      <c r="E122" s="42"/>
      <c r="F122" s="42"/>
      <c r="G122" s="42"/>
      <c r="H122" s="42"/>
      <c r="I122" s="42"/>
      <c r="J122" s="42"/>
      <c r="K122" s="42"/>
    </row>
    <row r="123" spans="2:11" ht="14.25">
      <c r="B123" s="42" t="s">
        <v>203</v>
      </c>
      <c r="D123" s="42"/>
      <c r="E123" s="42"/>
      <c r="F123" s="42"/>
      <c r="G123" s="42"/>
      <c r="H123" s="42"/>
      <c r="I123" s="42"/>
      <c r="J123" s="42"/>
      <c r="K123" s="42"/>
    </row>
    <row r="124" spans="2:11" s="2" customFormat="1" ht="6" customHeight="1"/>
    <row r="125" spans="2:11" s="2" customFormat="1" ht="12.75">
      <c r="C125" s="2" t="s">
        <v>288</v>
      </c>
    </row>
    <row r="126" spans="2:11" s="2" customFormat="1" ht="12.75"/>
    <row r="127" spans="2:11" s="2" customFormat="1" ht="12.75"/>
    <row r="128" spans="2:11" s="2" customFormat="1" ht="12.75"/>
    <row r="129" s="2" customFormat="1" ht="12.75"/>
    <row r="130" s="2" customFormat="1" ht="12.75"/>
    <row r="131" s="2" customFormat="1" ht="12.75"/>
  </sheetData>
  <mergeCells count="113">
    <mergeCell ref="C113:D113"/>
    <mergeCell ref="E113:F113"/>
    <mergeCell ref="G113:H113"/>
    <mergeCell ref="I113:J113"/>
    <mergeCell ref="C114:D114"/>
    <mergeCell ref="E114:F114"/>
    <mergeCell ref="G114:H114"/>
    <mergeCell ref="I114:J114"/>
    <mergeCell ref="C111:D111"/>
    <mergeCell ref="E111:F111"/>
    <mergeCell ref="G111:H111"/>
    <mergeCell ref="I111:J111"/>
    <mergeCell ref="L111:M111"/>
    <mergeCell ref="C112:D112"/>
    <mergeCell ref="E112:F112"/>
    <mergeCell ref="G112:H112"/>
    <mergeCell ref="I112:J112"/>
    <mergeCell ref="C103:D103"/>
    <mergeCell ref="E103:F103"/>
    <mergeCell ref="G103:I103"/>
    <mergeCell ref="J103:K103"/>
    <mergeCell ref="C110:D110"/>
    <mergeCell ref="E110:F110"/>
    <mergeCell ref="G110:H110"/>
    <mergeCell ref="I110:J110"/>
    <mergeCell ref="L100:M100"/>
    <mergeCell ref="C101:D101"/>
    <mergeCell ref="E101:F101"/>
    <mergeCell ref="G101:I101"/>
    <mergeCell ref="J101:K101"/>
    <mergeCell ref="C102:D102"/>
    <mergeCell ref="E102:F102"/>
    <mergeCell ref="G102:I102"/>
    <mergeCell ref="J102:K102"/>
    <mergeCell ref="C99:D99"/>
    <mergeCell ref="E99:F99"/>
    <mergeCell ref="G99:I99"/>
    <mergeCell ref="J99:K99"/>
    <mergeCell ref="C100:D100"/>
    <mergeCell ref="E100:F100"/>
    <mergeCell ref="G100:I100"/>
    <mergeCell ref="J100:K10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I72:J72"/>
    <mergeCell ref="D73:H73"/>
    <mergeCell ref="I73:J73"/>
    <mergeCell ref="C50:D50"/>
    <mergeCell ref="E50:F50"/>
    <mergeCell ref="G50:H50"/>
    <mergeCell ref="I50:J50"/>
    <mergeCell ref="K50:L50"/>
    <mergeCell ref="C54:K54"/>
    <mergeCell ref="C49:D49"/>
    <mergeCell ref="E49:F49"/>
    <mergeCell ref="G49:H49"/>
    <mergeCell ref="I49:J49"/>
    <mergeCell ref="K49:L49"/>
    <mergeCell ref="G66:H66"/>
    <mergeCell ref="G67:H67"/>
    <mergeCell ref="G68:H68"/>
    <mergeCell ref="L71:M71"/>
    <mergeCell ref="C47:D47"/>
    <mergeCell ref="E47:F47"/>
    <mergeCell ref="G47:H47"/>
    <mergeCell ref="I47:J47"/>
    <mergeCell ref="K47:L47"/>
    <mergeCell ref="C48:D48"/>
    <mergeCell ref="E48:F48"/>
    <mergeCell ref="G48:H48"/>
    <mergeCell ref="I48:J48"/>
    <mergeCell ref="K48:L48"/>
    <mergeCell ref="C3:L3"/>
    <mergeCell ref="C7:K7"/>
    <mergeCell ref="C27:K27"/>
    <mergeCell ref="C32:K32"/>
    <mergeCell ref="C37:K37"/>
    <mergeCell ref="K45:L45"/>
    <mergeCell ref="C46:D46"/>
    <mergeCell ref="E46:F46"/>
    <mergeCell ref="G46:H46"/>
    <mergeCell ref="I46:J46"/>
    <mergeCell ref="K46:L46"/>
  </mergeCells>
  <phoneticPr fontId="4"/>
  <printOptions horizontalCentered="1"/>
  <pageMargins left="0" right="0" top="0" bottom="0" header="0" footer="0"/>
  <pageSetup paperSize="9" firstPageNumber="31" orientation="portrait" horizontalDpi="300" verticalDpi="300" r:id="rId1"/>
  <rowBreaks count="1" manualBreakCount="1">
    <brk id="58" max="12"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T197"/>
  <sheetViews>
    <sheetView tabSelected="1" view="pageBreakPreview" zoomScaleNormal="100" zoomScaleSheetLayoutView="100" workbookViewId="0">
      <selection activeCell="F32" sqref="F32:F33"/>
    </sheetView>
  </sheetViews>
  <sheetFormatPr defaultColWidth="9" defaultRowHeight="13.5"/>
  <cols>
    <col min="1" max="1" width="3.5" style="97" customWidth="1"/>
    <col min="2" max="2" width="5" style="97" customWidth="1"/>
    <col min="3" max="3" width="6.875" style="97" customWidth="1"/>
    <col min="4" max="4" width="9.25" style="97" customWidth="1"/>
    <col min="5" max="12" width="8.5" style="97" customWidth="1"/>
    <col min="13" max="13" width="8.875" style="97" customWidth="1"/>
    <col min="14" max="14" width="14.125" style="103" hidden="1" customWidth="1"/>
    <col min="15" max="15" width="6.875" style="97" hidden="1" customWidth="1"/>
    <col min="16" max="19" width="15" style="103" hidden="1" customWidth="1"/>
    <col min="20" max="20" width="13.375" style="103" hidden="1" customWidth="1"/>
    <col min="21" max="16384" width="9" style="97"/>
  </cols>
  <sheetData>
    <row r="1" spans="2:20" ht="16.5" customHeight="1">
      <c r="L1" s="206" t="s">
        <v>236</v>
      </c>
    </row>
    <row r="2" spans="2:20" ht="16.5" customHeight="1">
      <c r="M2" s="207"/>
    </row>
    <row r="3" spans="2:20" ht="17.25">
      <c r="C3" s="245" t="s">
        <v>432</v>
      </c>
      <c r="D3" s="245"/>
      <c r="E3" s="245"/>
      <c r="F3" s="245"/>
      <c r="G3" s="245"/>
      <c r="H3" s="245"/>
      <c r="I3" s="245"/>
      <c r="J3" s="245"/>
      <c r="K3" s="245"/>
      <c r="L3" s="245"/>
    </row>
    <row r="4" spans="2:20" ht="17.25">
      <c r="C4" s="201"/>
      <c r="D4" s="201"/>
      <c r="E4" s="201"/>
      <c r="F4" s="201"/>
      <c r="G4" s="201"/>
      <c r="H4" s="201"/>
      <c r="I4" s="201"/>
      <c r="J4" s="201"/>
      <c r="K4" s="201"/>
    </row>
    <row r="6" spans="2:20" ht="14.25">
      <c r="B6" s="42" t="s">
        <v>238</v>
      </c>
      <c r="D6" s="42"/>
      <c r="E6" s="42"/>
      <c r="F6" s="42"/>
      <c r="G6" s="42"/>
      <c r="H6" s="42"/>
      <c r="I6" s="42"/>
      <c r="J6" s="42"/>
      <c r="K6" s="42"/>
    </row>
    <row r="7" spans="2:20" s="2" customFormat="1" ht="7.5" customHeight="1">
      <c r="C7" s="262"/>
      <c r="D7" s="262"/>
      <c r="E7" s="262"/>
      <c r="F7" s="262"/>
      <c r="G7" s="262"/>
      <c r="H7" s="262"/>
      <c r="I7" s="262"/>
      <c r="J7" s="262"/>
      <c r="K7" s="262"/>
      <c r="N7" s="169"/>
      <c r="P7" s="169"/>
      <c r="Q7" s="169"/>
      <c r="R7" s="169"/>
      <c r="S7" s="169"/>
      <c r="T7" s="169"/>
    </row>
    <row r="8" spans="2:20" s="2" customFormat="1" ht="12.75">
      <c r="C8" s="2" t="s">
        <v>239</v>
      </c>
      <c r="N8" s="169"/>
      <c r="P8" s="169"/>
      <c r="Q8" s="169"/>
      <c r="R8" s="169"/>
      <c r="S8" s="169"/>
      <c r="T8" s="169"/>
    </row>
    <row r="9" spans="2:20" s="2" customFormat="1" ht="12.75">
      <c r="C9" s="6" t="s">
        <v>6</v>
      </c>
      <c r="D9" s="2" t="s">
        <v>3</v>
      </c>
      <c r="N9" s="169"/>
      <c r="P9" s="169"/>
      <c r="Q9" s="169"/>
      <c r="R9" s="169"/>
      <c r="S9" s="169"/>
      <c r="T9" s="169"/>
    </row>
    <row r="10" spans="2:20" s="2" customFormat="1" ht="12.75">
      <c r="C10" s="6"/>
      <c r="N10" s="169"/>
      <c r="P10" s="169"/>
      <c r="Q10" s="169"/>
      <c r="R10" s="169"/>
      <c r="S10" s="169"/>
      <c r="T10" s="169"/>
    </row>
    <row r="11" spans="2:20" s="2" customFormat="1" ht="12.75">
      <c r="C11" s="2" t="s">
        <v>240</v>
      </c>
      <c r="N11" s="169"/>
      <c r="P11" s="169"/>
      <c r="Q11" s="169"/>
      <c r="R11" s="169"/>
      <c r="S11" s="169"/>
      <c r="T11" s="169"/>
    </row>
    <row r="12" spans="2:20" s="2" customFormat="1" ht="12.75">
      <c r="C12" s="6" t="s">
        <v>6</v>
      </c>
      <c r="D12" s="2" t="s">
        <v>433</v>
      </c>
      <c r="N12" s="169"/>
      <c r="P12" s="169"/>
      <c r="Q12" s="169"/>
      <c r="R12" s="169"/>
      <c r="S12" s="169"/>
      <c r="T12" s="169"/>
    </row>
    <row r="13" spans="2:20" s="2" customFormat="1" ht="12.75">
      <c r="N13" s="169"/>
      <c r="P13" s="169"/>
      <c r="Q13" s="169"/>
      <c r="R13" s="169"/>
      <c r="S13" s="169"/>
      <c r="T13" s="169"/>
    </row>
    <row r="14" spans="2:20" s="2" customFormat="1" ht="12.75">
      <c r="C14" s="2" t="s">
        <v>241</v>
      </c>
      <c r="N14" s="169"/>
      <c r="P14" s="169"/>
      <c r="Q14" s="169"/>
      <c r="R14" s="169"/>
      <c r="S14" s="169"/>
      <c r="T14" s="169"/>
    </row>
    <row r="15" spans="2:20" s="2" customFormat="1" ht="12.75">
      <c r="C15" s="6" t="s">
        <v>6</v>
      </c>
      <c r="D15" s="2" t="s">
        <v>292</v>
      </c>
      <c r="N15" s="169"/>
      <c r="P15" s="169"/>
      <c r="Q15" s="169"/>
      <c r="R15" s="169"/>
      <c r="S15" s="169"/>
      <c r="T15" s="169"/>
    </row>
    <row r="16" spans="2:20" s="2" customFormat="1" ht="12.75">
      <c r="C16" s="6" t="s">
        <v>6</v>
      </c>
      <c r="D16" s="2" t="s">
        <v>242</v>
      </c>
      <c r="N16" s="169"/>
      <c r="P16" s="169"/>
      <c r="Q16" s="169"/>
      <c r="R16" s="169"/>
      <c r="S16" s="169"/>
      <c r="T16" s="169"/>
    </row>
    <row r="17" spans="3:20" s="2" customFormat="1" ht="12.75">
      <c r="D17" s="2" t="s">
        <v>12</v>
      </c>
      <c r="N17" s="169"/>
      <c r="P17" s="169"/>
      <c r="Q17" s="169"/>
      <c r="R17" s="169"/>
      <c r="S17" s="169"/>
      <c r="T17" s="169"/>
    </row>
    <row r="18" spans="3:20" s="2" customFormat="1" ht="12.75">
      <c r="D18" s="2" t="s">
        <v>13</v>
      </c>
      <c r="N18" s="169"/>
      <c r="P18" s="169"/>
      <c r="Q18" s="169"/>
      <c r="R18" s="169"/>
      <c r="S18" s="169"/>
      <c r="T18" s="169"/>
    </row>
    <row r="19" spans="3:20" s="2" customFormat="1" ht="12.75">
      <c r="N19" s="169"/>
      <c r="P19" s="169"/>
      <c r="Q19" s="169"/>
      <c r="R19" s="169"/>
      <c r="S19" s="169"/>
      <c r="T19" s="169"/>
    </row>
    <row r="20" spans="3:20" s="2" customFormat="1" ht="12.75">
      <c r="C20" s="2" t="s">
        <v>244</v>
      </c>
      <c r="N20" s="169"/>
      <c r="P20" s="169"/>
      <c r="Q20" s="169"/>
      <c r="R20" s="169"/>
      <c r="S20" s="169"/>
      <c r="T20" s="169"/>
    </row>
    <row r="21" spans="3:20" s="2" customFormat="1" ht="12.75">
      <c r="C21" s="6" t="s">
        <v>6</v>
      </c>
      <c r="D21" s="2" t="s">
        <v>15</v>
      </c>
      <c r="F21" s="262" t="s">
        <v>434</v>
      </c>
      <c r="G21" s="262"/>
      <c r="H21" s="262"/>
      <c r="I21" s="262"/>
      <c r="J21" s="262"/>
      <c r="K21" s="262"/>
      <c r="L21" s="262"/>
      <c r="M21" s="262"/>
      <c r="N21" s="169"/>
      <c r="P21" s="169"/>
      <c r="Q21" s="169"/>
      <c r="R21" s="169"/>
      <c r="S21" s="169"/>
      <c r="T21" s="169"/>
    </row>
    <row r="22" spans="3:20" s="2" customFormat="1" ht="12.75">
      <c r="C22" s="6"/>
      <c r="F22" s="262" t="s">
        <v>435</v>
      </c>
      <c r="G22" s="262"/>
      <c r="H22" s="262"/>
      <c r="I22" s="262"/>
      <c r="J22" s="262"/>
      <c r="K22" s="262"/>
      <c r="L22" s="262"/>
      <c r="M22" s="262"/>
      <c r="N22" s="169"/>
      <c r="P22" s="169"/>
      <c r="Q22" s="169"/>
      <c r="R22" s="169"/>
      <c r="S22" s="169"/>
      <c r="T22" s="169"/>
    </row>
    <row r="23" spans="3:20" s="2" customFormat="1" ht="12.75">
      <c r="C23" s="6"/>
      <c r="F23" s="262" t="s">
        <v>436</v>
      </c>
      <c r="G23" s="262"/>
      <c r="H23" s="262"/>
      <c r="I23" s="262"/>
      <c r="J23" s="262"/>
      <c r="K23" s="262"/>
      <c r="L23" s="262"/>
      <c r="N23" s="169"/>
      <c r="P23" s="169"/>
      <c r="Q23" s="169"/>
      <c r="R23" s="169"/>
      <c r="S23" s="169"/>
      <c r="T23" s="169"/>
    </row>
    <row r="24" spans="3:20" s="2" customFormat="1" ht="12.75">
      <c r="C24" s="6" t="s">
        <v>6</v>
      </c>
      <c r="D24" s="2" t="s">
        <v>19</v>
      </c>
      <c r="F24" s="2" t="s">
        <v>247</v>
      </c>
      <c r="N24" s="169"/>
      <c r="P24" s="169"/>
      <c r="Q24" s="169"/>
      <c r="R24" s="169"/>
      <c r="S24" s="169"/>
      <c r="T24" s="169"/>
    </row>
    <row r="25" spans="3:20" s="2" customFormat="1" ht="12.75">
      <c r="C25" s="6"/>
      <c r="F25" s="2" t="s">
        <v>437</v>
      </c>
      <c r="N25" s="169"/>
      <c r="P25" s="169"/>
      <c r="Q25" s="169"/>
      <c r="R25" s="169"/>
      <c r="S25" s="169"/>
      <c r="T25" s="169"/>
    </row>
    <row r="26" spans="3:20" s="2" customFormat="1" ht="12.75">
      <c r="C26" s="6"/>
      <c r="F26" s="2" t="s">
        <v>249</v>
      </c>
      <c r="N26" s="169"/>
      <c r="P26" s="169"/>
      <c r="Q26" s="169"/>
      <c r="R26" s="169"/>
      <c r="S26" s="169"/>
      <c r="T26" s="169"/>
    </row>
    <row r="27" spans="3:20" s="2" customFormat="1" ht="12.75">
      <c r="C27" s="6" t="s">
        <v>6</v>
      </c>
      <c r="D27" s="2" t="s">
        <v>22</v>
      </c>
      <c r="F27" s="146" t="s">
        <v>29</v>
      </c>
      <c r="N27" s="169"/>
      <c r="P27" s="169"/>
      <c r="Q27" s="169"/>
      <c r="R27" s="169"/>
      <c r="S27" s="169"/>
      <c r="T27" s="169"/>
    </row>
    <row r="28" spans="3:20" s="2" customFormat="1" ht="12.75">
      <c r="F28" s="146" t="s">
        <v>30</v>
      </c>
      <c r="N28" s="169"/>
      <c r="P28" s="169"/>
      <c r="Q28" s="169"/>
      <c r="R28" s="169"/>
      <c r="S28" s="169"/>
      <c r="T28" s="169"/>
    </row>
    <row r="29" spans="3:20" s="2" customFormat="1" ht="12.75">
      <c r="F29" s="146" t="s">
        <v>31</v>
      </c>
      <c r="N29" s="169"/>
      <c r="P29" s="169"/>
      <c r="Q29" s="169"/>
      <c r="R29" s="169"/>
      <c r="S29" s="169"/>
      <c r="T29" s="169"/>
    </row>
    <row r="30" spans="3:20" s="2" customFormat="1" ht="12.75">
      <c r="F30" s="146" t="s">
        <v>32</v>
      </c>
      <c r="N30" s="169"/>
      <c r="P30" s="169"/>
      <c r="Q30" s="169"/>
      <c r="R30" s="169"/>
      <c r="S30" s="169"/>
      <c r="T30" s="169"/>
    </row>
    <row r="31" spans="3:20" s="2" customFormat="1" ht="12.75">
      <c r="F31" s="146" t="s">
        <v>33</v>
      </c>
      <c r="N31" s="169"/>
      <c r="P31" s="169"/>
      <c r="Q31" s="169"/>
      <c r="R31" s="169"/>
      <c r="S31" s="169"/>
      <c r="T31" s="169"/>
    </row>
    <row r="32" spans="3:20" s="2" customFormat="1" ht="12.75">
      <c r="F32" s="22" t="s">
        <v>500</v>
      </c>
      <c r="G32" s="22"/>
      <c r="N32" s="169"/>
      <c r="P32" s="169"/>
      <c r="Q32" s="169"/>
      <c r="R32" s="169"/>
      <c r="S32" s="169"/>
      <c r="T32" s="169"/>
    </row>
    <row r="33" spans="2:20" s="2" customFormat="1" ht="12.75">
      <c r="F33" s="22" t="s">
        <v>501</v>
      </c>
      <c r="G33" s="22"/>
      <c r="N33" s="169"/>
      <c r="P33" s="169"/>
      <c r="Q33" s="169"/>
      <c r="R33" s="169"/>
      <c r="S33" s="169"/>
      <c r="T33" s="169"/>
    </row>
    <row r="34" spans="2:20" s="2" customFormat="1" ht="12.75">
      <c r="F34" s="146"/>
      <c r="N34" s="169"/>
      <c r="P34" s="169"/>
      <c r="Q34" s="169"/>
      <c r="R34" s="169"/>
      <c r="S34" s="169"/>
      <c r="T34" s="169"/>
    </row>
    <row r="35" spans="2:20" s="2" customFormat="1" ht="12.75">
      <c r="N35" s="169"/>
      <c r="P35" s="169"/>
      <c r="Q35" s="169"/>
      <c r="R35" s="169"/>
      <c r="S35" s="169"/>
      <c r="T35" s="169"/>
    </row>
    <row r="36" spans="2:20" ht="14.25">
      <c r="B36" s="42" t="s">
        <v>252</v>
      </c>
      <c r="D36" s="42"/>
      <c r="E36" s="42"/>
      <c r="F36" s="42"/>
      <c r="G36" s="42"/>
      <c r="H36" s="42"/>
      <c r="I36" s="42"/>
      <c r="J36" s="42"/>
      <c r="K36" s="42"/>
    </row>
    <row r="37" spans="2:20" ht="7.5" customHeight="1">
      <c r="B37" s="42"/>
      <c r="D37" s="42"/>
      <c r="E37" s="42"/>
      <c r="F37" s="42"/>
      <c r="G37" s="42"/>
      <c r="H37" s="42"/>
      <c r="I37" s="42"/>
      <c r="J37" s="42"/>
      <c r="K37" s="42"/>
    </row>
    <row r="38" spans="2:20" s="2" customFormat="1" ht="12.75">
      <c r="C38" s="6" t="s">
        <v>6</v>
      </c>
      <c r="D38" s="2" t="s">
        <v>3</v>
      </c>
      <c r="N38" s="169"/>
      <c r="P38" s="169"/>
      <c r="Q38" s="169"/>
      <c r="R38" s="169"/>
      <c r="S38" s="169"/>
      <c r="T38" s="169"/>
    </row>
    <row r="39" spans="2:20" s="2" customFormat="1" ht="12.75">
      <c r="N39" s="169"/>
      <c r="P39" s="169"/>
      <c r="Q39" s="169"/>
      <c r="R39" s="169"/>
      <c r="S39" s="169"/>
      <c r="T39" s="169"/>
    </row>
    <row r="40" spans="2:20" s="2" customFormat="1" ht="12.75">
      <c r="N40" s="169"/>
      <c r="P40" s="169"/>
      <c r="Q40" s="169"/>
      <c r="R40" s="169"/>
      <c r="S40" s="169"/>
      <c r="T40" s="169"/>
    </row>
    <row r="41" spans="2:20" ht="14.25">
      <c r="B41" s="42" t="s">
        <v>253</v>
      </c>
      <c r="D41" s="42"/>
      <c r="E41" s="42"/>
      <c r="F41" s="42"/>
      <c r="G41" s="42"/>
      <c r="H41" s="42"/>
      <c r="I41" s="42"/>
      <c r="J41" s="42"/>
      <c r="K41" s="42"/>
    </row>
    <row r="42" spans="2:20" s="2" customFormat="1" ht="7.5" customHeight="1">
      <c r="C42" s="203"/>
      <c r="D42" s="203"/>
      <c r="E42" s="203"/>
      <c r="F42" s="203"/>
      <c r="G42" s="203"/>
      <c r="H42" s="203"/>
      <c r="I42" s="203"/>
      <c r="J42" s="203"/>
      <c r="K42" s="203"/>
      <c r="N42" s="169"/>
      <c r="P42" s="169"/>
      <c r="Q42" s="169"/>
      <c r="R42" s="169"/>
      <c r="S42" s="169"/>
      <c r="T42" s="169"/>
    </row>
    <row r="43" spans="2:20" s="2" customFormat="1" ht="12.75">
      <c r="C43" s="262" t="s">
        <v>438</v>
      </c>
      <c r="D43" s="262"/>
      <c r="E43" s="262"/>
      <c r="F43" s="262"/>
      <c r="G43" s="262"/>
      <c r="H43" s="262"/>
      <c r="I43" s="262"/>
      <c r="J43" s="262"/>
      <c r="K43" s="262"/>
      <c r="N43" s="169"/>
      <c r="P43" s="169"/>
      <c r="Q43" s="169"/>
      <c r="R43" s="169"/>
      <c r="S43" s="169"/>
      <c r="T43" s="169"/>
    </row>
    <row r="44" spans="2:20" s="2" customFormat="1" ht="12.75">
      <c r="C44" s="203" t="s">
        <v>48</v>
      </c>
      <c r="D44" s="203"/>
      <c r="E44" s="203"/>
      <c r="F44" s="203"/>
      <c r="G44" s="203"/>
      <c r="H44" s="203"/>
      <c r="I44" s="203"/>
      <c r="J44" s="203"/>
      <c r="K44" s="203"/>
      <c r="N44" s="169"/>
      <c r="P44" s="169"/>
      <c r="Q44" s="169"/>
      <c r="R44" s="169"/>
      <c r="S44" s="169"/>
      <c r="T44" s="169"/>
    </row>
    <row r="45" spans="2:20" s="2" customFormat="1" ht="12.75">
      <c r="C45" s="146" t="s">
        <v>49</v>
      </c>
      <c r="D45" s="203"/>
      <c r="E45" s="203"/>
      <c r="F45" s="203"/>
      <c r="G45" s="203"/>
      <c r="H45" s="203"/>
      <c r="I45" s="203"/>
      <c r="J45" s="203"/>
      <c r="K45" s="203"/>
      <c r="N45" s="169"/>
      <c r="P45" s="169"/>
      <c r="Q45" s="169"/>
      <c r="R45" s="169"/>
      <c r="S45" s="169"/>
      <c r="T45" s="169"/>
    </row>
    <row r="46" spans="2:20" s="2" customFormat="1" ht="12.75">
      <c r="B46" s="140"/>
      <c r="C46" s="139" t="s">
        <v>50</v>
      </c>
      <c r="D46" s="2" t="s">
        <v>51</v>
      </c>
      <c r="E46" s="203"/>
      <c r="F46" s="203"/>
      <c r="G46" s="203"/>
      <c r="H46" s="203"/>
      <c r="I46" s="203"/>
      <c r="J46" s="203"/>
      <c r="K46" s="203"/>
      <c r="N46" s="169"/>
      <c r="P46" s="169"/>
      <c r="Q46" s="169"/>
      <c r="R46" s="169"/>
      <c r="S46" s="169"/>
      <c r="T46" s="169"/>
    </row>
    <row r="47" spans="2:20" s="2" customFormat="1" ht="12.75">
      <c r="C47" s="6"/>
      <c r="D47" s="123" t="s">
        <v>52</v>
      </c>
      <c r="E47" s="203"/>
      <c r="F47" s="203"/>
      <c r="G47" s="141"/>
      <c r="H47" s="203"/>
      <c r="I47" s="220">
        <v>1144686906</v>
      </c>
      <c r="J47" s="220"/>
      <c r="K47" s="202"/>
      <c r="N47" s="169"/>
      <c r="P47" s="169"/>
      <c r="Q47" s="169"/>
      <c r="R47" s="169"/>
      <c r="S47" s="169"/>
      <c r="T47" s="169"/>
    </row>
    <row r="48" spans="2:20" s="2" customFormat="1" ht="12.75">
      <c r="C48" s="6"/>
      <c r="D48" s="142" t="s">
        <v>53</v>
      </c>
      <c r="E48" s="203"/>
      <c r="F48" s="203"/>
      <c r="G48" s="141"/>
      <c r="H48" s="203"/>
      <c r="I48" s="220">
        <v>14987094</v>
      </c>
      <c r="J48" s="220"/>
      <c r="K48" s="202"/>
      <c r="N48" s="169"/>
      <c r="P48" s="169"/>
      <c r="Q48" s="169"/>
      <c r="R48" s="169"/>
      <c r="S48" s="169"/>
      <c r="T48" s="169"/>
    </row>
    <row r="49" spans="3:20" s="2" customFormat="1" ht="12.75">
      <c r="C49" s="6"/>
      <c r="D49" s="142" t="s">
        <v>54</v>
      </c>
      <c r="E49" s="203"/>
      <c r="F49" s="203"/>
      <c r="G49" s="141"/>
      <c r="H49" s="203"/>
      <c r="I49" s="220">
        <v>103012000</v>
      </c>
      <c r="J49" s="220"/>
      <c r="K49" s="202"/>
      <c r="N49" s="169"/>
      <c r="P49" s="169"/>
      <c r="Q49" s="169"/>
      <c r="R49" s="169"/>
      <c r="S49" s="169"/>
      <c r="T49" s="169"/>
    </row>
    <row r="50" spans="3:20" s="2" customFormat="1" ht="12.75">
      <c r="C50" s="6"/>
      <c r="D50" s="142" t="s">
        <v>55</v>
      </c>
      <c r="E50" s="203"/>
      <c r="F50" s="203"/>
      <c r="G50" s="141"/>
      <c r="H50" s="203"/>
      <c r="I50" s="220">
        <v>0</v>
      </c>
      <c r="J50" s="220"/>
      <c r="K50" s="202"/>
      <c r="N50" s="169"/>
      <c r="P50" s="169"/>
      <c r="Q50" s="169"/>
      <c r="R50" s="169"/>
      <c r="S50" s="169"/>
      <c r="T50" s="169"/>
    </row>
    <row r="51" spans="3:20" s="2" customFormat="1" ht="12.75">
      <c r="C51" s="6"/>
      <c r="D51" s="142" t="s">
        <v>56</v>
      </c>
      <c r="E51" s="203"/>
      <c r="F51" s="203"/>
      <c r="G51" s="141"/>
      <c r="H51" s="203"/>
      <c r="I51" s="220">
        <v>22878300</v>
      </c>
      <c r="J51" s="220"/>
      <c r="K51" s="202"/>
      <c r="N51" s="169"/>
      <c r="P51" s="169"/>
      <c r="Q51" s="169"/>
      <c r="R51" s="169"/>
      <c r="S51" s="169"/>
      <c r="T51" s="169"/>
    </row>
    <row r="52" spans="3:20" s="2" customFormat="1" ht="12.75">
      <c r="C52" s="6"/>
      <c r="D52" s="142" t="s">
        <v>57</v>
      </c>
      <c r="E52" s="203"/>
      <c r="F52" s="203"/>
      <c r="G52" s="141"/>
      <c r="H52" s="203"/>
      <c r="I52" s="220">
        <v>-76863300</v>
      </c>
      <c r="J52" s="220"/>
      <c r="K52" s="202"/>
      <c r="N52" s="169"/>
      <c r="P52" s="169"/>
      <c r="Q52" s="169"/>
      <c r="R52" s="169"/>
      <c r="S52" s="169"/>
      <c r="T52" s="169"/>
    </row>
    <row r="53" spans="3:20" s="2" customFormat="1" thickBot="1">
      <c r="C53" s="6"/>
      <c r="D53" s="123" t="s">
        <v>58</v>
      </c>
      <c r="E53" s="203"/>
      <c r="F53" s="203"/>
      <c r="G53" s="141"/>
      <c r="H53" s="203"/>
      <c r="I53" s="370">
        <f>SUM(I47:J52)</f>
        <v>1208701000</v>
      </c>
      <c r="J53" s="370"/>
      <c r="K53" s="202"/>
      <c r="N53" s="169"/>
      <c r="P53" s="169"/>
      <c r="Q53" s="169"/>
      <c r="R53" s="169"/>
      <c r="S53" s="169"/>
      <c r="T53" s="169"/>
    </row>
    <row r="54" spans="3:20" s="2" customFormat="1" thickTop="1">
      <c r="C54" s="6"/>
      <c r="D54" s="203"/>
      <c r="E54" s="203"/>
      <c r="F54" s="203"/>
      <c r="G54" s="203"/>
      <c r="H54" s="203"/>
      <c r="I54" s="156"/>
      <c r="J54" s="156"/>
      <c r="K54" s="203"/>
      <c r="N54" s="169"/>
      <c r="P54" s="169"/>
      <c r="Q54" s="169"/>
      <c r="R54" s="169"/>
      <c r="S54" s="169"/>
      <c r="T54" s="169"/>
    </row>
    <row r="55" spans="3:20" s="2" customFormat="1" ht="12.75">
      <c r="C55" s="139" t="s">
        <v>59</v>
      </c>
      <c r="D55" s="204" t="s">
        <v>60</v>
      </c>
      <c r="E55" s="203"/>
      <c r="F55" s="203"/>
      <c r="G55" s="203"/>
      <c r="H55" s="203"/>
      <c r="I55" s="156"/>
      <c r="J55" s="156"/>
      <c r="K55" s="202"/>
      <c r="N55" s="169"/>
      <c r="P55" s="169"/>
      <c r="Q55" s="169"/>
      <c r="R55" s="169"/>
      <c r="S55" s="169"/>
      <c r="T55" s="169"/>
    </row>
    <row r="56" spans="3:20" s="2" customFormat="1" ht="12.75">
      <c r="C56" s="139"/>
      <c r="D56" s="158" t="s">
        <v>61</v>
      </c>
      <c r="E56" s="203"/>
      <c r="F56" s="203"/>
      <c r="G56" s="141"/>
      <c r="H56" s="203"/>
      <c r="I56" s="220">
        <v>1232082519</v>
      </c>
      <c r="J56" s="220"/>
      <c r="K56" s="202"/>
      <c r="N56" s="169"/>
      <c r="P56" s="169"/>
      <c r="Q56" s="169"/>
      <c r="R56" s="169"/>
      <c r="S56" s="169"/>
      <c r="T56" s="169"/>
    </row>
    <row r="57" spans="3:20" s="2" customFormat="1" ht="12.75">
      <c r="C57" s="139"/>
      <c r="D57" s="159" t="s">
        <v>62</v>
      </c>
      <c r="E57" s="203"/>
      <c r="F57" s="203"/>
      <c r="G57" s="141"/>
      <c r="H57" s="203"/>
      <c r="I57" s="220">
        <v>40812000</v>
      </c>
      <c r="J57" s="220"/>
      <c r="K57" s="202"/>
      <c r="N57" s="169"/>
      <c r="P57" s="169"/>
      <c r="Q57" s="169"/>
      <c r="R57" s="169"/>
      <c r="S57" s="169"/>
      <c r="T57" s="169"/>
    </row>
    <row r="58" spans="3:20" s="2" customFormat="1" ht="12.75">
      <c r="C58" s="139"/>
      <c r="D58" s="159" t="s">
        <v>63</v>
      </c>
      <c r="E58" s="203"/>
      <c r="F58" s="203"/>
      <c r="G58" s="141"/>
      <c r="H58" s="203"/>
      <c r="I58" s="220">
        <v>121211366</v>
      </c>
      <c r="J58" s="220"/>
      <c r="K58" s="202"/>
      <c r="N58" s="169"/>
      <c r="P58" s="169"/>
      <c r="Q58" s="169"/>
      <c r="R58" s="169"/>
      <c r="S58" s="169"/>
      <c r="T58" s="169"/>
    </row>
    <row r="59" spans="3:20" s="2" customFormat="1" ht="12.75">
      <c r="C59" s="139"/>
      <c r="D59" s="159" t="s">
        <v>64</v>
      </c>
      <c r="E59" s="203"/>
      <c r="F59" s="203"/>
      <c r="G59" s="141"/>
      <c r="H59" s="203"/>
      <c r="I59" s="220">
        <v>101609822</v>
      </c>
      <c r="J59" s="220"/>
      <c r="K59" s="202"/>
      <c r="N59" s="169"/>
      <c r="P59" s="169"/>
      <c r="Q59" s="169"/>
      <c r="R59" s="169"/>
      <c r="S59" s="169"/>
      <c r="T59" s="169"/>
    </row>
    <row r="60" spans="3:20" s="2" customFormat="1" ht="12.75">
      <c r="C60" s="139"/>
      <c r="D60" s="159" t="s">
        <v>65</v>
      </c>
      <c r="E60" s="203"/>
      <c r="F60" s="203"/>
      <c r="G60" s="141"/>
      <c r="H60" s="203"/>
      <c r="I60" s="220">
        <f>+I52</f>
        <v>-76863300</v>
      </c>
      <c r="J60" s="220"/>
      <c r="K60" s="202"/>
      <c r="N60" s="169"/>
      <c r="P60" s="169"/>
      <c r="Q60" s="169"/>
      <c r="R60" s="169"/>
      <c r="S60" s="169"/>
      <c r="T60" s="169"/>
    </row>
    <row r="61" spans="3:20" s="2" customFormat="1" thickBot="1">
      <c r="C61" s="139"/>
      <c r="D61" s="158" t="s">
        <v>66</v>
      </c>
      <c r="E61" s="203"/>
      <c r="F61" s="203"/>
      <c r="G61" s="141"/>
      <c r="H61" s="203"/>
      <c r="I61" s="370">
        <f>SUM(I56:J60)</f>
        <v>1418852407</v>
      </c>
      <c r="J61" s="370"/>
      <c r="K61" s="202"/>
      <c r="N61" s="169"/>
      <c r="P61" s="169"/>
      <c r="Q61" s="169"/>
      <c r="R61" s="169"/>
      <c r="S61" s="169"/>
      <c r="T61" s="169"/>
    </row>
    <row r="62" spans="3:20" s="2" customFormat="1" thickTop="1">
      <c r="C62" s="139"/>
      <c r="D62" s="203"/>
      <c r="E62" s="203"/>
      <c r="F62" s="203"/>
      <c r="G62" s="203"/>
      <c r="H62" s="203"/>
      <c r="I62" s="156"/>
      <c r="J62" s="156"/>
      <c r="K62" s="203"/>
      <c r="N62" s="169"/>
      <c r="P62" s="169"/>
      <c r="Q62" s="169"/>
      <c r="R62" s="169"/>
      <c r="S62" s="169"/>
      <c r="T62" s="169"/>
    </row>
    <row r="63" spans="3:20" s="2" customFormat="1" ht="12.75">
      <c r="C63" s="139" t="s">
        <v>67</v>
      </c>
      <c r="D63" s="2" t="s">
        <v>68</v>
      </c>
      <c r="E63" s="203"/>
      <c r="F63" s="203"/>
      <c r="G63" s="203"/>
      <c r="H63" s="203"/>
      <c r="I63" s="156"/>
      <c r="J63" s="156"/>
      <c r="K63" s="203"/>
      <c r="N63" s="169"/>
      <c r="P63" s="169"/>
      <c r="Q63" s="169"/>
      <c r="R63" s="169"/>
      <c r="S63" s="169"/>
      <c r="T63" s="169"/>
    </row>
    <row r="64" spans="3:20">
      <c r="C64" s="99"/>
      <c r="D64" s="123" t="s">
        <v>69</v>
      </c>
      <c r="E64" s="2"/>
      <c r="F64" s="2"/>
      <c r="G64" s="99"/>
      <c r="H64" s="99"/>
      <c r="I64" s="221">
        <f>+I53</f>
        <v>1208701000</v>
      </c>
      <c r="J64" s="221"/>
      <c r="K64" s="202"/>
    </row>
    <row r="65" spans="2:20" s="2" customFormat="1" ht="12.75">
      <c r="C65" s="143"/>
      <c r="D65" s="123" t="s">
        <v>70</v>
      </c>
      <c r="E65" s="203"/>
      <c r="F65" s="203"/>
      <c r="G65" s="203"/>
      <c r="H65" s="203"/>
      <c r="I65" s="221">
        <f>+I61</f>
        <v>1418852407</v>
      </c>
      <c r="J65" s="222"/>
      <c r="K65" s="202"/>
      <c r="N65" s="169"/>
      <c r="P65" s="169"/>
      <c r="Q65" s="169"/>
      <c r="R65" s="169"/>
      <c r="S65" s="169"/>
      <c r="T65" s="169"/>
    </row>
    <row r="66" spans="2:20" s="2" customFormat="1" thickBot="1">
      <c r="D66" s="123" t="s">
        <v>71</v>
      </c>
      <c r="I66" s="218">
        <f>+I64-I65</f>
        <v>-210151407</v>
      </c>
      <c r="J66" s="219"/>
      <c r="K66" s="202"/>
      <c r="N66" s="169"/>
      <c r="P66" s="169"/>
      <c r="Q66" s="169"/>
      <c r="R66" s="169"/>
      <c r="S66" s="169"/>
      <c r="T66" s="169"/>
    </row>
    <row r="67" spans="2:20" s="2" customFormat="1" thickTop="1">
      <c r="I67" s="157"/>
      <c r="J67" s="157"/>
      <c r="N67" s="169"/>
      <c r="P67" s="169"/>
      <c r="Q67" s="169"/>
      <c r="R67" s="169"/>
      <c r="S67" s="169"/>
      <c r="T67" s="169"/>
    </row>
    <row r="68" spans="2:20" s="2" customFormat="1" ht="12.75">
      <c r="C68" s="139" t="s">
        <v>72</v>
      </c>
      <c r="D68" s="63" t="s">
        <v>73</v>
      </c>
      <c r="I68" s="157"/>
      <c r="J68" s="157"/>
      <c r="N68" s="169"/>
      <c r="P68" s="169"/>
      <c r="Q68" s="169"/>
      <c r="R68" s="169"/>
      <c r="S68" s="169"/>
      <c r="T68" s="169"/>
    </row>
    <row r="69" spans="2:20" s="2" customFormat="1" ht="12.75">
      <c r="C69" s="6"/>
      <c r="D69" s="144" t="s">
        <v>53</v>
      </c>
      <c r="E69" s="203"/>
      <c r="F69" s="203"/>
      <c r="G69" s="203"/>
      <c r="H69" s="203"/>
      <c r="I69" s="220">
        <v>14987094</v>
      </c>
      <c r="J69" s="220"/>
      <c r="K69" s="202"/>
      <c r="N69" s="169"/>
      <c r="P69" s="169"/>
      <c r="Q69" s="169"/>
      <c r="R69" s="169"/>
      <c r="S69" s="169"/>
      <c r="T69" s="169"/>
    </row>
    <row r="70" spans="2:20" s="2" customFormat="1">
      <c r="D70" s="160" t="s">
        <v>74</v>
      </c>
      <c r="I70" s="221">
        <v>103012000</v>
      </c>
      <c r="J70" s="222"/>
      <c r="K70" s="202"/>
      <c r="N70" s="169"/>
      <c r="P70" s="169"/>
      <c r="Q70" s="169"/>
      <c r="R70" s="169"/>
      <c r="S70" s="169"/>
      <c r="T70" s="169"/>
    </row>
    <row r="71" spans="2:20" s="2" customFormat="1">
      <c r="D71" s="160" t="s">
        <v>75</v>
      </c>
      <c r="I71" s="221">
        <v>0</v>
      </c>
      <c r="J71" s="222"/>
      <c r="K71" s="202"/>
      <c r="N71" s="169"/>
      <c r="P71" s="169"/>
      <c r="Q71" s="169"/>
      <c r="R71" s="169"/>
      <c r="S71" s="169"/>
      <c r="T71" s="169"/>
    </row>
    <row r="72" spans="2:20" s="2" customFormat="1">
      <c r="D72" s="160" t="s">
        <v>62</v>
      </c>
      <c r="I72" s="221">
        <v>-40812000</v>
      </c>
      <c r="J72" s="222"/>
      <c r="K72" s="202"/>
      <c r="N72" s="169"/>
      <c r="P72" s="169"/>
      <c r="Q72" s="169"/>
      <c r="R72" s="169"/>
      <c r="S72" s="169"/>
      <c r="T72" s="169"/>
    </row>
    <row r="73" spans="2:20" s="2" customFormat="1">
      <c r="D73" s="160" t="s">
        <v>76</v>
      </c>
      <c r="I73" s="221">
        <v>-98333066</v>
      </c>
      <c r="J73" s="222"/>
      <c r="K73" s="202"/>
      <c r="N73" s="169"/>
      <c r="P73" s="169"/>
      <c r="Q73" s="169"/>
      <c r="R73" s="169"/>
      <c r="S73" s="169"/>
      <c r="T73" s="169"/>
    </row>
    <row r="74" spans="2:20" s="2" customFormat="1">
      <c r="D74" s="160" t="s">
        <v>77</v>
      </c>
      <c r="I74" s="223">
        <v>-1321678</v>
      </c>
      <c r="J74" s="223"/>
      <c r="K74" s="202"/>
      <c r="N74" s="169"/>
      <c r="P74" s="169"/>
      <c r="Q74" s="169"/>
      <c r="R74" s="169"/>
      <c r="S74" s="169"/>
      <c r="T74" s="169"/>
    </row>
    <row r="75" spans="2:20" s="2" customFormat="1" ht="14.25" thickBot="1">
      <c r="D75" s="160" t="s">
        <v>78</v>
      </c>
      <c r="I75" s="224">
        <f>SUM(I69:J74)</f>
        <v>-22467650</v>
      </c>
      <c r="J75" s="225"/>
      <c r="K75" s="202"/>
      <c r="N75" s="169"/>
      <c r="P75" s="169"/>
      <c r="Q75" s="169"/>
      <c r="R75" s="169"/>
      <c r="S75" s="169"/>
      <c r="T75" s="169"/>
    </row>
    <row r="76" spans="2:20" s="2" customFormat="1" thickTop="1">
      <c r="K76" s="202"/>
      <c r="N76" s="169"/>
      <c r="P76" s="169"/>
      <c r="Q76" s="169"/>
      <c r="R76" s="169"/>
      <c r="S76" s="169"/>
      <c r="T76" s="169"/>
    </row>
    <row r="77" spans="2:20" s="2" customFormat="1" ht="12.75">
      <c r="N77" s="169"/>
      <c r="P77" s="169"/>
      <c r="Q77" s="169"/>
      <c r="R77" s="169"/>
      <c r="S77" s="169"/>
      <c r="T77" s="169"/>
    </row>
    <row r="78" spans="2:20" ht="24.75" customHeight="1">
      <c r="B78" s="7" t="s">
        <v>255</v>
      </c>
      <c r="D78" s="7"/>
      <c r="E78" s="7"/>
      <c r="F78" s="7"/>
      <c r="G78" s="7"/>
      <c r="H78" s="7"/>
      <c r="I78" s="7"/>
      <c r="J78" s="7"/>
      <c r="K78" s="7"/>
    </row>
    <row r="79" spans="2:20" ht="7.5" customHeight="1">
      <c r="B79" s="7"/>
      <c r="D79" s="7"/>
      <c r="E79" s="7"/>
      <c r="F79" s="7"/>
      <c r="G79" s="7"/>
      <c r="H79" s="7"/>
      <c r="I79" s="7"/>
      <c r="J79" s="7"/>
      <c r="K79" s="7"/>
    </row>
    <row r="80" spans="2:20" s="8" customFormat="1" ht="16.5" customHeight="1">
      <c r="C80" s="273" t="s">
        <v>327</v>
      </c>
      <c r="D80" s="273"/>
      <c r="E80" s="273"/>
      <c r="F80" s="273"/>
      <c r="G80" s="273"/>
      <c r="H80" s="273"/>
      <c r="I80" s="273"/>
      <c r="J80" s="273"/>
      <c r="K80" s="273"/>
      <c r="N80" s="208"/>
      <c r="P80" s="208"/>
      <c r="Q80" s="208"/>
      <c r="R80" s="208"/>
      <c r="S80" s="208"/>
      <c r="T80" s="208"/>
    </row>
    <row r="81" spans="2:20" s="2" customFormat="1" ht="14.25" customHeight="1">
      <c r="C81" s="21" t="s">
        <v>439</v>
      </c>
      <c r="D81" s="204"/>
      <c r="E81" s="204"/>
      <c r="F81" s="204"/>
      <c r="G81" s="204"/>
      <c r="H81" s="204"/>
      <c r="I81" s="204"/>
      <c r="J81" s="204"/>
      <c r="K81" s="204"/>
      <c r="N81" s="169"/>
      <c r="P81" s="169"/>
      <c r="Q81" s="169"/>
      <c r="R81" s="169"/>
      <c r="S81" s="169"/>
      <c r="T81" s="169"/>
    </row>
    <row r="82" spans="2:20" s="2" customFormat="1" ht="14.25" customHeight="1">
      <c r="C82" s="21"/>
      <c r="D82" s="204"/>
      <c r="E82" s="204"/>
      <c r="F82" s="204"/>
      <c r="G82" s="204"/>
      <c r="H82" s="204"/>
      <c r="I82" s="204"/>
      <c r="J82" s="204"/>
      <c r="K82" s="204"/>
      <c r="N82" s="169"/>
      <c r="P82" s="169"/>
      <c r="Q82" s="169"/>
      <c r="R82" s="169"/>
      <c r="S82" s="169"/>
      <c r="T82" s="169"/>
    </row>
    <row r="83" spans="2:20" s="2" customFormat="1" ht="14.25" customHeight="1">
      <c r="C83" s="21" t="s">
        <v>440</v>
      </c>
      <c r="D83" s="204"/>
      <c r="E83" s="204"/>
      <c r="F83" s="204"/>
      <c r="G83" s="204"/>
      <c r="H83" s="204"/>
      <c r="I83" s="204"/>
      <c r="J83" s="204"/>
      <c r="K83" s="204"/>
      <c r="N83" s="169"/>
      <c r="P83" s="169"/>
      <c r="Q83" s="169"/>
      <c r="R83" s="169"/>
      <c r="S83" s="169"/>
      <c r="T83" s="169"/>
    </row>
    <row r="84" spans="2:20" s="2" customFormat="1" ht="12.75">
      <c r="C84" s="2" t="s">
        <v>441</v>
      </c>
      <c r="D84" s="32"/>
      <c r="E84" s="32"/>
      <c r="F84" s="32"/>
      <c r="G84" s="32"/>
      <c r="H84" s="32"/>
      <c r="I84" s="32"/>
      <c r="J84" s="32"/>
      <c r="K84" s="32"/>
      <c r="N84" s="169"/>
      <c r="P84" s="169"/>
      <c r="Q84" s="169"/>
      <c r="R84" s="169"/>
      <c r="S84" s="169"/>
      <c r="T84" s="169"/>
    </row>
    <row r="85" spans="2:20" s="2" customFormat="1" ht="12.75">
      <c r="D85" s="32"/>
      <c r="E85" s="32"/>
      <c r="F85" s="32"/>
      <c r="G85" s="32"/>
      <c r="H85" s="32"/>
      <c r="I85" s="32"/>
      <c r="J85" s="32"/>
      <c r="K85" s="32"/>
      <c r="N85" s="169"/>
      <c r="P85" s="169"/>
      <c r="Q85" s="169"/>
      <c r="R85" s="169"/>
      <c r="S85" s="169"/>
      <c r="T85" s="169"/>
    </row>
    <row r="86" spans="2:20" s="2" customFormat="1" ht="12.75">
      <c r="N86" s="169"/>
      <c r="P86" s="169"/>
      <c r="Q86" s="169"/>
      <c r="R86" s="169"/>
      <c r="S86" s="169"/>
      <c r="T86" s="169"/>
    </row>
    <row r="87" spans="2:20" ht="14.25">
      <c r="B87" s="42" t="s">
        <v>262</v>
      </c>
      <c r="D87" s="42"/>
      <c r="E87" s="42"/>
      <c r="F87" s="42"/>
      <c r="G87" s="42"/>
      <c r="H87" s="42"/>
      <c r="I87" s="42"/>
      <c r="J87" s="42"/>
      <c r="K87" s="42"/>
    </row>
    <row r="88" spans="2:20" s="2" customFormat="1" ht="7.5" customHeight="1">
      <c r="N88" s="169"/>
      <c r="P88" s="169"/>
      <c r="Q88" s="169"/>
      <c r="R88" s="169"/>
      <c r="S88" s="169"/>
      <c r="T88" s="169"/>
    </row>
    <row r="89" spans="2:20" s="2" customFormat="1" ht="12.75">
      <c r="C89" s="2" t="s">
        <v>152</v>
      </c>
      <c r="N89" s="169"/>
      <c r="P89" s="169" t="s">
        <v>442</v>
      </c>
      <c r="Q89" s="169"/>
      <c r="R89" s="169"/>
      <c r="S89" s="169"/>
      <c r="T89" s="169"/>
    </row>
    <row r="90" spans="2:20" s="2" customFormat="1" ht="12.75">
      <c r="N90" s="169"/>
      <c r="P90" s="169"/>
      <c r="Q90" s="169"/>
      <c r="R90" s="169"/>
      <c r="S90" s="169"/>
      <c r="T90" s="169"/>
    </row>
    <row r="91" spans="2:20" s="2" customFormat="1" ht="12.75">
      <c r="C91" s="228" t="s">
        <v>154</v>
      </c>
      <c r="D91" s="228"/>
      <c r="E91" s="228" t="s">
        <v>155</v>
      </c>
      <c r="F91" s="228"/>
      <c r="G91" s="228" t="s">
        <v>156</v>
      </c>
      <c r="H91" s="228"/>
      <c r="I91" s="228" t="s">
        <v>157</v>
      </c>
      <c r="J91" s="228"/>
      <c r="K91" s="228" t="s">
        <v>158</v>
      </c>
      <c r="L91" s="228"/>
      <c r="N91" s="169"/>
      <c r="P91" s="169" t="s">
        <v>443</v>
      </c>
      <c r="Q91" s="209" t="s">
        <v>444</v>
      </c>
      <c r="R91" s="209" t="s">
        <v>445</v>
      </c>
      <c r="S91" s="209" t="s">
        <v>446</v>
      </c>
      <c r="T91" s="169"/>
    </row>
    <row r="92" spans="2:20" s="2" customFormat="1" ht="12.75">
      <c r="C92" s="266" t="s">
        <v>159</v>
      </c>
      <c r="D92" s="266"/>
      <c r="E92" s="365">
        <v>809146350</v>
      </c>
      <c r="F92" s="366"/>
      <c r="G92" s="226">
        <v>0</v>
      </c>
      <c r="H92" s="226"/>
      <c r="I92" s="226">
        <v>0</v>
      </c>
      <c r="J92" s="226"/>
      <c r="K92" s="226">
        <f>E92+G92-I92</f>
        <v>809146350</v>
      </c>
      <c r="L92" s="226"/>
      <c r="N92" s="169">
        <v>809146350</v>
      </c>
      <c r="O92" s="2" t="s">
        <v>159</v>
      </c>
      <c r="P92" s="169">
        <v>809146350</v>
      </c>
      <c r="Q92" s="169"/>
      <c r="R92" s="169"/>
      <c r="S92" s="169"/>
      <c r="T92" s="169"/>
    </row>
    <row r="93" spans="2:20" s="2" customFormat="1" ht="12.75">
      <c r="C93" s="266" t="s">
        <v>160</v>
      </c>
      <c r="D93" s="266"/>
      <c r="E93" s="365">
        <v>2546413002</v>
      </c>
      <c r="F93" s="366"/>
      <c r="G93" s="226">
        <v>31108000</v>
      </c>
      <c r="H93" s="226"/>
      <c r="I93" s="226">
        <v>147891443</v>
      </c>
      <c r="J93" s="226"/>
      <c r="K93" s="226">
        <f>E93+G93-I93</f>
        <v>2429629559</v>
      </c>
      <c r="L93" s="226"/>
      <c r="N93" s="169">
        <f>P93+Q93-R93-S93</f>
        <v>3848662819</v>
      </c>
      <c r="O93" s="2" t="s">
        <v>160</v>
      </c>
      <c r="P93" s="169">
        <v>3850120579</v>
      </c>
      <c r="Q93" s="169"/>
      <c r="R93" s="169">
        <v>1457760</v>
      </c>
      <c r="S93" s="169"/>
      <c r="T93" s="169"/>
    </row>
    <row r="94" spans="2:20" s="2" customFormat="1" ht="12.75">
      <c r="C94" s="266"/>
      <c r="D94" s="266"/>
      <c r="E94" s="226"/>
      <c r="F94" s="226"/>
      <c r="G94" s="226"/>
      <c r="H94" s="226"/>
      <c r="I94" s="226"/>
      <c r="J94" s="226"/>
      <c r="K94" s="226"/>
      <c r="L94" s="226"/>
      <c r="N94" s="169">
        <f>P94+Q94-R94-S94</f>
        <v>2667145448</v>
      </c>
      <c r="O94" s="2" t="s">
        <v>447</v>
      </c>
      <c r="P94" s="169">
        <v>2636037448</v>
      </c>
      <c r="Q94" s="169">
        <v>31108000</v>
      </c>
      <c r="R94" s="169"/>
      <c r="S94" s="169"/>
      <c r="T94" s="169"/>
    </row>
    <row r="95" spans="2:20" s="2" customFormat="1" ht="12.75">
      <c r="C95" s="228" t="s">
        <v>161</v>
      </c>
      <c r="D95" s="228"/>
      <c r="E95" s="226">
        <f>SUM(E92:F94)</f>
        <v>3355559352</v>
      </c>
      <c r="F95" s="226"/>
      <c r="G95" s="226">
        <f>SUM(G92:H94)</f>
        <v>31108000</v>
      </c>
      <c r="H95" s="226"/>
      <c r="I95" s="226">
        <f>SUM(I92:J94)</f>
        <v>147891443</v>
      </c>
      <c r="J95" s="226"/>
      <c r="K95" s="226">
        <f>SUM(K92:L94)</f>
        <v>3238775909</v>
      </c>
      <c r="L95" s="226"/>
      <c r="N95" s="169">
        <f>P95+Q95-R95-S95</f>
        <v>-2379746082</v>
      </c>
      <c r="O95" s="2" t="s">
        <v>448</v>
      </c>
      <c r="P95" s="169">
        <v>-2319352271</v>
      </c>
      <c r="Q95" s="169"/>
      <c r="R95" s="169"/>
      <c r="S95" s="169">
        <v>60393811</v>
      </c>
      <c r="T95" s="169"/>
    </row>
    <row r="96" spans="2:20" s="2" customFormat="1" ht="12.75">
      <c r="N96" s="169"/>
      <c r="P96" s="169"/>
      <c r="Q96" s="169"/>
      <c r="R96" s="169"/>
      <c r="S96" s="169"/>
      <c r="T96" s="169"/>
    </row>
    <row r="97" spans="2:20" s="2" customFormat="1" ht="12.75">
      <c r="N97" s="169"/>
      <c r="P97" s="169"/>
      <c r="Q97" s="169"/>
      <c r="R97" s="169"/>
      <c r="S97" s="169"/>
      <c r="T97" s="169"/>
    </row>
    <row r="98" spans="2:20" ht="14.25" customHeight="1">
      <c r="B98" s="10" t="s">
        <v>331</v>
      </c>
      <c r="D98" s="10"/>
      <c r="E98" s="10"/>
      <c r="F98" s="10"/>
      <c r="G98" s="10"/>
      <c r="H98" s="10"/>
      <c r="I98" s="10"/>
      <c r="J98" s="10"/>
      <c r="K98" s="10"/>
    </row>
    <row r="99" spans="2:20" ht="7.5" customHeight="1">
      <c r="B99" s="48"/>
      <c r="D99" s="10"/>
      <c r="E99" s="10"/>
      <c r="F99" s="10"/>
      <c r="G99" s="10"/>
      <c r="H99" s="10"/>
      <c r="I99" s="10"/>
      <c r="J99" s="10"/>
      <c r="K99" s="10"/>
    </row>
    <row r="100" spans="2:20" s="2" customFormat="1" ht="12.75">
      <c r="C100" s="11" t="s">
        <v>3</v>
      </c>
      <c r="D100" s="11"/>
      <c r="E100" s="11"/>
      <c r="F100" s="11"/>
      <c r="G100" s="11"/>
      <c r="H100" s="11"/>
      <c r="I100" s="11"/>
      <c r="J100" s="11"/>
      <c r="K100" s="11"/>
      <c r="N100" s="169"/>
      <c r="P100" s="169"/>
      <c r="Q100" s="169"/>
      <c r="R100" s="169"/>
      <c r="S100" s="169"/>
      <c r="T100" s="169"/>
    </row>
    <row r="101" spans="2:20" s="2" customFormat="1" ht="12.75" hidden="1" customHeight="1">
      <c r="B101" s="1" t="s">
        <v>332</v>
      </c>
      <c r="C101" s="11" t="s">
        <v>333</v>
      </c>
      <c r="D101" s="11"/>
      <c r="E101" s="11"/>
      <c r="F101" s="11"/>
      <c r="G101" s="11"/>
      <c r="H101" s="11"/>
      <c r="I101" s="11"/>
      <c r="J101" s="11"/>
      <c r="K101" s="11"/>
      <c r="N101" s="169"/>
      <c r="P101" s="169"/>
      <c r="Q101" s="169"/>
      <c r="R101" s="169"/>
      <c r="S101" s="169"/>
      <c r="T101" s="169"/>
    </row>
    <row r="102" spans="2:20" s="2" customFormat="1" ht="12.75" hidden="1" customHeight="1">
      <c r="C102" s="3" t="s">
        <v>334</v>
      </c>
      <c r="D102" s="3"/>
      <c r="E102" s="3"/>
      <c r="F102" s="3"/>
      <c r="G102" s="3"/>
      <c r="H102" s="3"/>
      <c r="I102" s="3"/>
      <c r="J102" s="3"/>
      <c r="K102" s="3"/>
      <c r="N102" s="169"/>
      <c r="P102" s="169"/>
      <c r="Q102" s="169"/>
      <c r="R102" s="169"/>
      <c r="S102" s="169"/>
      <c r="T102" s="169"/>
    </row>
    <row r="103" spans="2:20" s="2" customFormat="1" ht="12.75">
      <c r="C103" s="3"/>
      <c r="D103" s="3"/>
      <c r="E103" s="3"/>
      <c r="F103" s="3"/>
      <c r="G103" s="3"/>
      <c r="H103" s="3"/>
      <c r="I103" s="3"/>
      <c r="J103" s="3"/>
      <c r="K103" s="3"/>
      <c r="N103" s="169"/>
      <c r="P103" s="169"/>
      <c r="Q103" s="169"/>
      <c r="R103" s="169"/>
      <c r="S103" s="169"/>
      <c r="T103" s="169"/>
    </row>
    <row r="104" spans="2:20" s="2" customFormat="1" ht="12.75">
      <c r="C104" s="3"/>
      <c r="D104" s="3"/>
      <c r="E104" s="3"/>
      <c r="F104" s="3"/>
      <c r="G104" s="3"/>
      <c r="H104" s="3"/>
      <c r="I104" s="3"/>
      <c r="J104" s="3"/>
      <c r="K104" s="3"/>
      <c r="N104" s="169"/>
      <c r="P104" s="169"/>
      <c r="Q104" s="169"/>
      <c r="R104" s="169"/>
      <c r="S104" s="169"/>
      <c r="T104" s="169"/>
    </row>
    <row r="105" spans="2:20" ht="14.25">
      <c r="B105" s="42" t="s">
        <v>264</v>
      </c>
      <c r="D105" s="42"/>
      <c r="E105" s="42"/>
      <c r="F105" s="42"/>
      <c r="G105" s="42"/>
      <c r="H105" s="42"/>
      <c r="I105" s="42"/>
      <c r="J105" s="42"/>
      <c r="K105" s="42"/>
    </row>
    <row r="106" spans="2:20" s="2" customFormat="1" ht="7.5" customHeight="1">
      <c r="N106" s="169"/>
      <c r="P106" s="169"/>
      <c r="Q106" s="169"/>
      <c r="R106" s="169"/>
      <c r="S106" s="169"/>
      <c r="T106" s="169"/>
    </row>
    <row r="107" spans="2:20" s="2" customFormat="1" ht="12.75">
      <c r="C107" s="2" t="s">
        <v>265</v>
      </c>
      <c r="N107" s="169"/>
      <c r="P107" s="169"/>
      <c r="Q107" s="169"/>
      <c r="R107" s="169"/>
      <c r="S107" s="169"/>
      <c r="T107" s="169"/>
    </row>
    <row r="108" spans="2:20" s="2" customFormat="1" ht="13.5" customHeight="1">
      <c r="D108" s="2" t="s">
        <v>168</v>
      </c>
      <c r="G108" s="240">
        <v>0</v>
      </c>
      <c r="H108" s="240"/>
      <c r="I108" s="2" t="s">
        <v>169</v>
      </c>
      <c r="N108" s="169"/>
      <c r="P108" s="169"/>
      <c r="Q108" s="169"/>
      <c r="R108" s="169"/>
      <c r="S108" s="169"/>
      <c r="T108" s="169"/>
    </row>
    <row r="109" spans="2:20" s="2" customFormat="1" ht="14.25" customHeight="1" thickBot="1">
      <c r="D109" s="2" t="s">
        <v>170</v>
      </c>
      <c r="G109" s="241">
        <v>0</v>
      </c>
      <c r="H109" s="241"/>
      <c r="I109" s="2" t="s">
        <v>169</v>
      </c>
      <c r="N109" s="169"/>
      <c r="P109" s="169"/>
      <c r="Q109" s="169"/>
      <c r="R109" s="169"/>
      <c r="S109" s="169"/>
      <c r="T109" s="169"/>
    </row>
    <row r="110" spans="2:20" s="2" customFormat="1" ht="13.5" customHeight="1">
      <c r="D110" s="47"/>
      <c r="E110" s="47" t="s">
        <v>171</v>
      </c>
      <c r="F110" s="47"/>
      <c r="G110" s="267">
        <f>SUM(G108:H109)</f>
        <v>0</v>
      </c>
      <c r="H110" s="267"/>
      <c r="I110" s="2" t="s">
        <v>169</v>
      </c>
      <c r="N110" s="169"/>
      <c r="P110" s="169"/>
      <c r="Q110" s="169"/>
      <c r="R110" s="169"/>
      <c r="S110" s="169"/>
      <c r="T110" s="169"/>
    </row>
    <row r="111" spans="2:20" s="2" customFormat="1" ht="6.75" customHeight="1">
      <c r="N111" s="169"/>
      <c r="P111" s="169"/>
      <c r="Q111" s="169"/>
      <c r="R111" s="169"/>
      <c r="S111" s="169"/>
      <c r="T111" s="169"/>
    </row>
    <row r="112" spans="2:20" s="2" customFormat="1" ht="6" customHeight="1">
      <c r="N112" s="169"/>
      <c r="P112" s="169"/>
      <c r="Q112" s="169"/>
      <c r="R112" s="169"/>
      <c r="S112" s="169"/>
      <c r="T112" s="169"/>
    </row>
    <row r="113" spans="2:20" s="2" customFormat="1" ht="12.75">
      <c r="C113" s="2" t="s">
        <v>266</v>
      </c>
      <c r="L113" s="256" t="s">
        <v>3</v>
      </c>
      <c r="M113" s="256"/>
      <c r="N113" s="169"/>
      <c r="P113" s="169"/>
      <c r="Q113" s="169"/>
      <c r="R113" s="169"/>
      <c r="S113" s="169"/>
      <c r="T113" s="169"/>
    </row>
    <row r="114" spans="2:20" s="2" customFormat="1" ht="12.75">
      <c r="D114" s="2" t="s">
        <v>173</v>
      </c>
      <c r="G114" s="6"/>
      <c r="H114" s="6"/>
      <c r="I114" s="240">
        <v>0</v>
      </c>
      <c r="J114" s="240"/>
      <c r="K114" s="2" t="s">
        <v>169</v>
      </c>
      <c r="N114" s="169"/>
      <c r="P114" s="169"/>
      <c r="Q114" s="169"/>
      <c r="R114" s="169"/>
      <c r="S114" s="169"/>
      <c r="T114" s="169"/>
    </row>
    <row r="115" spans="2:20" s="2" customFormat="1" thickBot="1">
      <c r="D115" s="268" t="s">
        <v>267</v>
      </c>
      <c r="E115" s="268"/>
      <c r="F115" s="268"/>
      <c r="G115" s="268"/>
      <c r="H115" s="268"/>
      <c r="I115" s="241">
        <v>0</v>
      </c>
      <c r="J115" s="241"/>
      <c r="K115" s="2" t="s">
        <v>169</v>
      </c>
      <c r="N115" s="169"/>
      <c r="P115" s="169"/>
      <c r="Q115" s="169"/>
      <c r="R115" s="169"/>
      <c r="S115" s="169"/>
      <c r="T115" s="169"/>
    </row>
    <row r="116" spans="2:20" s="2" customFormat="1" ht="12.75">
      <c r="D116" s="47"/>
      <c r="E116" s="47" t="s">
        <v>171</v>
      </c>
      <c r="F116" s="47"/>
      <c r="G116" s="47"/>
      <c r="H116" s="46"/>
      <c r="I116" s="267">
        <f>SUM(I114:J115)</f>
        <v>0</v>
      </c>
      <c r="J116" s="267"/>
      <c r="K116" s="2" t="s">
        <v>169</v>
      </c>
      <c r="N116" s="169"/>
      <c r="P116" s="169"/>
      <c r="Q116" s="169"/>
      <c r="R116" s="169"/>
      <c r="S116" s="169"/>
      <c r="T116" s="169"/>
    </row>
    <row r="117" spans="2:20" s="2" customFormat="1" ht="6" customHeight="1">
      <c r="N117" s="169"/>
      <c r="P117" s="169"/>
      <c r="Q117" s="169"/>
      <c r="R117" s="169"/>
      <c r="S117" s="169"/>
      <c r="T117" s="169"/>
    </row>
    <row r="118" spans="2:20" s="2" customFormat="1" ht="12.75">
      <c r="N118" s="169"/>
      <c r="P118" s="169"/>
      <c r="Q118" s="169"/>
      <c r="R118" s="169"/>
      <c r="S118" s="169"/>
      <c r="T118" s="169"/>
    </row>
    <row r="119" spans="2:20" s="2" customFormat="1" ht="12.75">
      <c r="N119" s="169"/>
      <c r="P119" s="169"/>
      <c r="Q119" s="169"/>
      <c r="R119" s="169"/>
      <c r="S119" s="169"/>
      <c r="T119" s="169"/>
    </row>
    <row r="120" spans="2:20" ht="14.25">
      <c r="B120" s="42" t="s">
        <v>268</v>
      </c>
      <c r="D120" s="42"/>
      <c r="E120" s="42"/>
      <c r="F120" s="42"/>
      <c r="G120" s="42"/>
      <c r="H120" s="42"/>
      <c r="I120" s="42"/>
      <c r="J120" s="42"/>
      <c r="K120" s="42"/>
    </row>
    <row r="121" spans="2:20">
      <c r="C121" s="45" t="s">
        <v>269</v>
      </c>
    </row>
    <row r="122" spans="2:20" s="2" customFormat="1" ht="7.5" customHeight="1">
      <c r="N122" s="169"/>
      <c r="P122" s="169"/>
      <c r="Q122" s="169"/>
      <c r="R122" s="169"/>
      <c r="S122" s="169"/>
      <c r="T122" s="169"/>
    </row>
    <row r="123" spans="2:20" s="2" customFormat="1" ht="12.75">
      <c r="C123" s="2" t="s">
        <v>270</v>
      </c>
      <c r="N123" s="169"/>
      <c r="P123" s="169"/>
      <c r="Q123" s="169"/>
      <c r="R123" s="169"/>
      <c r="S123" s="169"/>
      <c r="T123" s="169"/>
    </row>
    <row r="124" spans="2:20" s="2" customFormat="1" ht="12.75">
      <c r="J124" s="6" t="s">
        <v>176</v>
      </c>
      <c r="N124" s="169"/>
      <c r="P124" s="209" t="s">
        <v>449</v>
      </c>
      <c r="Q124" s="209" t="s">
        <v>450</v>
      </c>
      <c r="R124" s="209" t="s">
        <v>451</v>
      </c>
      <c r="S124" s="169"/>
      <c r="T124" s="169"/>
    </row>
    <row r="125" spans="2:20" s="2" customFormat="1" ht="12.75">
      <c r="C125" s="228"/>
      <c r="D125" s="228"/>
      <c r="E125" s="228" t="s">
        <v>177</v>
      </c>
      <c r="F125" s="228"/>
      <c r="G125" s="228" t="s">
        <v>178</v>
      </c>
      <c r="H125" s="228"/>
      <c r="I125" s="228" t="s">
        <v>158</v>
      </c>
      <c r="J125" s="228"/>
      <c r="N125" s="169"/>
      <c r="P125" s="210" t="s">
        <v>452</v>
      </c>
      <c r="Q125" s="211"/>
      <c r="R125" s="169"/>
      <c r="S125" s="169"/>
      <c r="T125" s="169"/>
    </row>
    <row r="126" spans="2:20" s="2" customFormat="1" ht="12.75">
      <c r="C126" s="266" t="s">
        <v>179</v>
      </c>
      <c r="D126" s="266"/>
      <c r="E126" s="226">
        <v>6512466027</v>
      </c>
      <c r="F126" s="226"/>
      <c r="G126" s="226">
        <v>4082836468</v>
      </c>
      <c r="H126" s="226"/>
      <c r="I126" s="229">
        <f t="shared" ref="I126:I132" si="0">E126-G126</f>
        <v>2429629559</v>
      </c>
      <c r="J126" s="229"/>
      <c r="N126" s="169" t="s">
        <v>50</v>
      </c>
      <c r="P126" s="169">
        <v>3848662819</v>
      </c>
      <c r="Q126" s="169">
        <v>-1620392754</v>
      </c>
      <c r="R126" s="169">
        <f>P126+Q126</f>
        <v>2228270065</v>
      </c>
      <c r="S126" s="169"/>
      <c r="T126" s="169"/>
    </row>
    <row r="127" spans="2:20" s="2" customFormat="1" ht="12.75">
      <c r="C127" s="266" t="s">
        <v>160</v>
      </c>
      <c r="D127" s="266"/>
      <c r="E127" s="226">
        <v>1465260399</v>
      </c>
      <c r="F127" s="226"/>
      <c r="G127" s="226">
        <v>637515068</v>
      </c>
      <c r="H127" s="226"/>
      <c r="I127" s="229">
        <f t="shared" si="0"/>
        <v>827745331</v>
      </c>
      <c r="J127" s="229"/>
      <c r="N127" s="169" t="s">
        <v>59</v>
      </c>
      <c r="P127" s="169">
        <v>2663803208</v>
      </c>
      <c r="Q127" s="169">
        <v>-2319352271</v>
      </c>
      <c r="R127" s="169">
        <f>P127+Q127</f>
        <v>344450937</v>
      </c>
      <c r="S127" s="169"/>
      <c r="T127" s="169"/>
    </row>
    <row r="128" spans="2:20" s="2" customFormat="1" ht="12.75">
      <c r="C128" s="266" t="s">
        <v>181</v>
      </c>
      <c r="D128" s="266"/>
      <c r="E128" s="226">
        <v>506906771</v>
      </c>
      <c r="F128" s="226"/>
      <c r="G128" s="226">
        <v>396942192</v>
      </c>
      <c r="H128" s="226"/>
      <c r="I128" s="229">
        <f t="shared" si="0"/>
        <v>109964579</v>
      </c>
      <c r="J128" s="229"/>
      <c r="N128" s="212" t="s">
        <v>50</v>
      </c>
      <c r="O128" s="6" t="s">
        <v>171</v>
      </c>
      <c r="P128" s="169">
        <f>SUM(P126:P127)</f>
        <v>6512466027</v>
      </c>
      <c r="Q128" s="169">
        <f>SUM(Q126:Q127)</f>
        <v>-3939745025</v>
      </c>
      <c r="R128" s="169">
        <f>SUM(R126:R127)</f>
        <v>2572721002</v>
      </c>
      <c r="S128" s="169"/>
      <c r="T128" s="169"/>
    </row>
    <row r="129" spans="2:20" s="2" customFormat="1" ht="12.75">
      <c r="C129" s="266" t="s">
        <v>182</v>
      </c>
      <c r="D129" s="266"/>
      <c r="E129" s="229">
        <v>706396337</v>
      </c>
      <c r="F129" s="229"/>
      <c r="G129" s="229">
        <v>699304938</v>
      </c>
      <c r="H129" s="229"/>
      <c r="I129" s="229">
        <f t="shared" si="0"/>
        <v>7091399</v>
      </c>
      <c r="J129" s="229"/>
      <c r="N129" s="169"/>
      <c r="P129" s="169"/>
      <c r="Q129" s="169"/>
      <c r="R129" s="169"/>
      <c r="S129" s="169"/>
      <c r="T129" s="169"/>
    </row>
    <row r="130" spans="2:20" s="2" customFormat="1" ht="12.75">
      <c r="C130" s="266" t="s">
        <v>318</v>
      </c>
      <c r="D130" s="266"/>
      <c r="E130" s="229">
        <v>2427691</v>
      </c>
      <c r="F130" s="229"/>
      <c r="G130" s="229">
        <v>2427691</v>
      </c>
      <c r="H130" s="229"/>
      <c r="I130" s="229">
        <f t="shared" si="0"/>
        <v>0</v>
      </c>
      <c r="J130" s="229"/>
      <c r="N130" s="169"/>
      <c r="P130" s="210" t="s">
        <v>453</v>
      </c>
      <c r="Q130" s="169"/>
      <c r="R130" s="169"/>
      <c r="S130" s="169"/>
      <c r="T130" s="169"/>
    </row>
    <row r="131" spans="2:20" s="2" customFormat="1" ht="12.75">
      <c r="C131" s="266" t="s">
        <v>184</v>
      </c>
      <c r="D131" s="266"/>
      <c r="E131" s="229">
        <v>330348539</v>
      </c>
      <c r="F131" s="229"/>
      <c r="G131" s="229">
        <v>249694994</v>
      </c>
      <c r="H131" s="229"/>
      <c r="I131" s="229">
        <f t="shared" si="0"/>
        <v>80653545</v>
      </c>
      <c r="J131" s="229"/>
      <c r="N131" s="169" t="s">
        <v>67</v>
      </c>
      <c r="P131" s="169">
        <v>883063448</v>
      </c>
      <c r="Q131" s="169">
        <v>-212696282</v>
      </c>
      <c r="R131" s="169">
        <f>P131+Q131</f>
        <v>670367166</v>
      </c>
      <c r="S131" s="169"/>
      <c r="T131" s="169"/>
    </row>
    <row r="132" spans="2:20" s="2" customFormat="1" ht="12.75">
      <c r="C132" s="266" t="s">
        <v>185</v>
      </c>
      <c r="D132" s="266"/>
      <c r="E132" s="229">
        <v>1000852725</v>
      </c>
      <c r="F132" s="229"/>
      <c r="G132" s="229">
        <v>486929595</v>
      </c>
      <c r="H132" s="229"/>
      <c r="I132" s="229">
        <f t="shared" si="0"/>
        <v>513923130</v>
      </c>
      <c r="J132" s="229"/>
      <c r="N132" s="169"/>
      <c r="P132" s="169">
        <v>582196951</v>
      </c>
      <c r="Q132" s="169">
        <v>-424818786</v>
      </c>
      <c r="R132" s="169">
        <f>P132+Q132</f>
        <v>157378165</v>
      </c>
      <c r="S132" s="169"/>
      <c r="T132" s="169"/>
    </row>
    <row r="133" spans="2:20" s="2" customFormat="1" ht="12.75">
      <c r="C133" s="236"/>
      <c r="D133" s="237"/>
      <c r="E133" s="229"/>
      <c r="F133" s="229"/>
      <c r="G133" s="229"/>
      <c r="H133" s="229"/>
      <c r="I133" s="226"/>
      <c r="J133" s="226"/>
      <c r="N133" s="212" t="s">
        <v>59</v>
      </c>
      <c r="O133" s="6" t="s">
        <v>171</v>
      </c>
      <c r="P133" s="169">
        <f>SUM(P131:P132)</f>
        <v>1465260399</v>
      </c>
      <c r="Q133" s="169">
        <f>SUM(Q131:Q132)</f>
        <v>-637515068</v>
      </c>
      <c r="R133" s="169">
        <f>SUM(R131:R132)</f>
        <v>827745331</v>
      </c>
      <c r="S133" s="169"/>
      <c r="T133" s="169"/>
    </row>
    <row r="134" spans="2:20" s="2" customFormat="1" ht="12.75">
      <c r="C134" s="228" t="s">
        <v>161</v>
      </c>
      <c r="D134" s="228"/>
      <c r="E134" s="226">
        <f>SUM(E126:F133)</f>
        <v>10524658489</v>
      </c>
      <c r="F134" s="226"/>
      <c r="G134" s="226">
        <f>SUM(G126:H133)</f>
        <v>6555650946</v>
      </c>
      <c r="H134" s="226"/>
      <c r="I134" s="226">
        <f>SUM(I126:J133)</f>
        <v>3969007543</v>
      </c>
      <c r="J134" s="226"/>
      <c r="N134" s="169"/>
      <c r="P134" s="169"/>
      <c r="Q134" s="169"/>
      <c r="R134" s="169"/>
      <c r="S134" s="210"/>
      <c r="T134" s="169"/>
    </row>
    <row r="135" spans="2:20" s="2" customFormat="1" ht="13.5" customHeight="1">
      <c r="N135" s="169"/>
      <c r="P135" s="213" t="s">
        <v>184</v>
      </c>
      <c r="Q135" s="169"/>
      <c r="R135" s="169"/>
      <c r="S135" s="210"/>
      <c r="T135" s="169"/>
    </row>
    <row r="136" spans="2:20" s="2" customFormat="1" ht="13.5" customHeight="1">
      <c r="N136" s="169"/>
      <c r="P136" s="169">
        <v>22401718</v>
      </c>
      <c r="Q136" s="169"/>
      <c r="R136" s="169"/>
      <c r="S136" s="210" t="s">
        <v>454</v>
      </c>
      <c r="T136" s="169"/>
    </row>
    <row r="137" spans="2:20" ht="17.25" customHeight="1">
      <c r="B137" s="42" t="s">
        <v>274</v>
      </c>
      <c r="D137" s="42"/>
      <c r="E137" s="42"/>
      <c r="F137" s="42"/>
      <c r="G137" s="42"/>
      <c r="H137" s="42"/>
      <c r="I137" s="42"/>
      <c r="J137" s="42"/>
      <c r="K137" s="42"/>
      <c r="P137" s="169">
        <v>2865360</v>
      </c>
      <c r="S137" s="214" t="s">
        <v>455</v>
      </c>
    </row>
    <row r="138" spans="2:20">
      <c r="C138" s="45" t="s">
        <v>269</v>
      </c>
      <c r="P138" s="169">
        <v>287915322</v>
      </c>
      <c r="S138" s="214" t="s">
        <v>456</v>
      </c>
    </row>
    <row r="139" spans="2:20" s="2" customFormat="1" ht="6.75" customHeight="1">
      <c r="N139" s="169"/>
      <c r="P139" s="169"/>
      <c r="Q139" s="169"/>
      <c r="R139" s="169"/>
      <c r="S139" s="210"/>
      <c r="T139" s="169"/>
    </row>
    <row r="140" spans="2:20" s="2" customFormat="1" ht="12.75">
      <c r="C140" s="2" t="s">
        <v>275</v>
      </c>
      <c r="N140" s="169"/>
      <c r="P140" s="169">
        <v>17166139</v>
      </c>
      <c r="Q140" s="169"/>
      <c r="R140" s="169"/>
      <c r="S140" s="210" t="s">
        <v>457</v>
      </c>
      <c r="T140" s="169"/>
    </row>
    <row r="141" spans="2:20" s="2" customFormat="1" ht="12.75">
      <c r="K141" s="6" t="s">
        <v>176</v>
      </c>
      <c r="N141" s="212" t="s">
        <v>67</v>
      </c>
      <c r="O141" s="6" t="s">
        <v>171</v>
      </c>
      <c r="P141" s="169">
        <f>SUM(P136:P140)</f>
        <v>330348539</v>
      </c>
      <c r="Q141" s="169">
        <v>-249694994</v>
      </c>
      <c r="R141" s="169">
        <f>P141+Q141</f>
        <v>80653545</v>
      </c>
      <c r="S141" s="169"/>
      <c r="T141" s="169"/>
    </row>
    <row r="142" spans="2:20" s="2" customFormat="1" ht="12.75">
      <c r="C142" s="230"/>
      <c r="D142" s="231"/>
      <c r="E142" s="230" t="s">
        <v>276</v>
      </c>
      <c r="F142" s="231"/>
      <c r="G142" s="230" t="s">
        <v>277</v>
      </c>
      <c r="H142" s="261"/>
      <c r="I142" s="231"/>
      <c r="J142" s="230" t="s">
        <v>278</v>
      </c>
      <c r="K142" s="231"/>
      <c r="N142" s="169"/>
      <c r="P142" s="169"/>
      <c r="Q142" s="169"/>
      <c r="R142" s="169"/>
      <c r="S142" s="169"/>
      <c r="T142" s="169"/>
    </row>
    <row r="143" spans="2:20" s="2" customFormat="1" ht="12.75">
      <c r="C143" s="232"/>
      <c r="D143" s="233"/>
      <c r="E143" s="230"/>
      <c r="F143" s="231"/>
      <c r="G143" s="230"/>
      <c r="H143" s="261"/>
      <c r="I143" s="231"/>
      <c r="J143" s="230"/>
      <c r="K143" s="231"/>
      <c r="L143" s="262" t="s">
        <v>336</v>
      </c>
      <c r="M143" s="262"/>
      <c r="N143" s="169"/>
      <c r="P143" s="169"/>
      <c r="Q143" s="169"/>
      <c r="R143" s="169"/>
      <c r="S143" s="169"/>
      <c r="T143" s="169"/>
    </row>
    <row r="144" spans="2:20" s="2" customFormat="1" ht="12.75">
      <c r="C144" s="232"/>
      <c r="D144" s="233"/>
      <c r="E144" s="230"/>
      <c r="F144" s="231"/>
      <c r="G144" s="230"/>
      <c r="H144" s="261"/>
      <c r="I144" s="231"/>
      <c r="J144" s="230"/>
      <c r="K144" s="231"/>
      <c r="N144" s="169"/>
      <c r="P144" s="169"/>
      <c r="Q144" s="169"/>
      <c r="R144" s="169"/>
      <c r="S144" s="169"/>
      <c r="T144" s="169"/>
    </row>
    <row r="145" spans="2:20" s="2" customFormat="1" ht="12.75">
      <c r="C145" s="232"/>
      <c r="D145" s="233"/>
      <c r="E145" s="230"/>
      <c r="F145" s="231"/>
      <c r="G145" s="230"/>
      <c r="H145" s="261"/>
      <c r="I145" s="231"/>
      <c r="J145" s="230"/>
      <c r="K145" s="231"/>
      <c r="N145" s="169"/>
      <c r="P145" s="169"/>
      <c r="Q145" s="169"/>
      <c r="R145" s="169"/>
      <c r="S145" s="169"/>
      <c r="T145" s="169"/>
    </row>
    <row r="146" spans="2:20" s="2" customFormat="1" ht="12.75">
      <c r="C146" s="230" t="s">
        <v>280</v>
      </c>
      <c r="D146" s="231"/>
      <c r="E146" s="230"/>
      <c r="F146" s="231"/>
      <c r="G146" s="230"/>
      <c r="H146" s="261"/>
      <c r="I146" s="231"/>
      <c r="J146" s="230"/>
      <c r="K146" s="231"/>
      <c r="N146" s="169"/>
      <c r="P146" s="169"/>
      <c r="Q146" s="169"/>
      <c r="R146" s="169"/>
      <c r="S146" s="169"/>
      <c r="T146" s="169"/>
    </row>
    <row r="147" spans="2:20" s="2" customFormat="1" ht="12.75">
      <c r="C147" s="205"/>
      <c r="D147" s="205"/>
      <c r="E147" s="205"/>
      <c r="F147" s="205"/>
      <c r="G147" s="205"/>
      <c r="H147" s="205"/>
      <c r="I147" s="205"/>
      <c r="J147" s="205"/>
      <c r="K147" s="205"/>
      <c r="N147" s="169"/>
      <c r="P147" s="169"/>
      <c r="Q147" s="169"/>
      <c r="R147" s="169"/>
      <c r="S147" s="169"/>
      <c r="T147" s="169"/>
    </row>
    <row r="148" spans="2:20" s="2" customFormat="1" ht="12.75">
      <c r="C148" s="205"/>
      <c r="D148" s="205"/>
      <c r="E148" s="205"/>
      <c r="F148" s="205"/>
      <c r="G148" s="205"/>
      <c r="H148" s="205"/>
      <c r="I148" s="205"/>
      <c r="J148" s="205"/>
      <c r="K148" s="205"/>
      <c r="N148" s="169"/>
      <c r="P148" s="169"/>
      <c r="Q148" s="169"/>
      <c r="R148" s="169"/>
      <c r="S148" s="169"/>
      <c r="T148" s="169"/>
    </row>
    <row r="149" spans="2:20" ht="14.25">
      <c r="B149" s="42" t="s">
        <v>281</v>
      </c>
      <c r="D149" s="42"/>
      <c r="E149" s="42"/>
      <c r="F149" s="42"/>
      <c r="G149" s="42"/>
      <c r="H149" s="42"/>
      <c r="I149" s="42"/>
      <c r="J149" s="42"/>
      <c r="K149" s="42"/>
    </row>
    <row r="150" spans="2:20" s="2" customFormat="1" ht="7.5" customHeight="1">
      <c r="N150" s="169"/>
      <c r="P150" s="169"/>
      <c r="Q150" s="169"/>
      <c r="R150" s="169"/>
      <c r="S150" s="169"/>
      <c r="T150" s="169"/>
    </row>
    <row r="151" spans="2:20" s="2" customFormat="1" ht="12.75">
      <c r="C151" s="2" t="s">
        <v>282</v>
      </c>
      <c r="N151" s="169"/>
      <c r="P151" s="169"/>
      <c r="Q151" s="169"/>
      <c r="R151" s="169"/>
      <c r="S151" s="169"/>
      <c r="T151" s="169"/>
    </row>
    <row r="152" spans="2:20" s="2" customFormat="1" ht="12.75">
      <c r="J152" s="6" t="s">
        <v>176</v>
      </c>
      <c r="N152" s="169"/>
      <c r="P152" s="169"/>
      <c r="Q152" s="169"/>
      <c r="R152" s="169"/>
      <c r="S152" s="169"/>
      <c r="T152" s="169"/>
    </row>
    <row r="153" spans="2:20" s="2" customFormat="1" ht="12.75">
      <c r="C153" s="230" t="s">
        <v>283</v>
      </c>
      <c r="D153" s="231"/>
      <c r="E153" s="230" t="s">
        <v>284</v>
      </c>
      <c r="F153" s="231"/>
      <c r="G153" s="230" t="s">
        <v>285</v>
      </c>
      <c r="H153" s="231"/>
      <c r="I153" s="230" t="s">
        <v>286</v>
      </c>
      <c r="J153" s="231"/>
      <c r="N153" s="169"/>
      <c r="P153" s="169"/>
      <c r="Q153" s="169"/>
      <c r="R153" s="169"/>
      <c r="S153" s="169"/>
      <c r="T153" s="169"/>
    </row>
    <row r="154" spans="2:20" s="2" customFormat="1" ht="12.75">
      <c r="C154" s="232"/>
      <c r="D154" s="233"/>
      <c r="E154" s="230"/>
      <c r="F154" s="231"/>
      <c r="G154" s="230"/>
      <c r="H154" s="231"/>
      <c r="I154" s="230"/>
      <c r="J154" s="231"/>
      <c r="L154" s="256" t="s">
        <v>3</v>
      </c>
      <c r="M154" s="256"/>
      <c r="N154" s="169"/>
      <c r="P154" s="169"/>
      <c r="Q154" s="169"/>
      <c r="R154" s="169"/>
      <c r="S154" s="169"/>
      <c r="T154" s="169"/>
    </row>
    <row r="155" spans="2:20" s="2" customFormat="1" ht="12.75">
      <c r="C155" s="232"/>
      <c r="D155" s="233"/>
      <c r="E155" s="230"/>
      <c r="F155" s="231"/>
      <c r="G155" s="230"/>
      <c r="H155" s="231"/>
      <c r="I155" s="230"/>
      <c r="J155" s="231"/>
      <c r="N155" s="169"/>
      <c r="P155" s="169"/>
      <c r="Q155" s="169"/>
      <c r="R155" s="169"/>
      <c r="S155" s="169"/>
      <c r="T155" s="169"/>
    </row>
    <row r="156" spans="2:20" s="2" customFormat="1" ht="12.75">
      <c r="C156" s="257"/>
      <c r="D156" s="258"/>
      <c r="E156" s="259"/>
      <c r="F156" s="260"/>
      <c r="G156" s="259"/>
      <c r="H156" s="260"/>
      <c r="I156" s="259"/>
      <c r="J156" s="260"/>
      <c r="N156" s="169"/>
      <c r="P156" s="169"/>
      <c r="Q156" s="169"/>
      <c r="R156" s="169"/>
      <c r="S156" s="169"/>
      <c r="T156" s="169"/>
    </row>
    <row r="157" spans="2:20" s="2" customFormat="1" ht="13.5" customHeight="1">
      <c r="C157" s="230" t="s">
        <v>280</v>
      </c>
      <c r="D157" s="231"/>
      <c r="E157" s="230"/>
      <c r="F157" s="231"/>
      <c r="G157" s="230"/>
      <c r="H157" s="231"/>
      <c r="I157" s="230"/>
      <c r="J157" s="231"/>
      <c r="N157" s="169"/>
      <c r="P157" s="169"/>
      <c r="Q157" s="169"/>
      <c r="R157" s="169"/>
      <c r="S157" s="169"/>
      <c r="T157" s="169"/>
    </row>
    <row r="158" spans="2:20" s="2" customFormat="1" ht="13.5" customHeight="1">
      <c r="N158" s="169"/>
      <c r="P158" s="169"/>
      <c r="Q158" s="169"/>
      <c r="R158" s="169"/>
      <c r="S158" s="169"/>
      <c r="T158" s="169"/>
    </row>
    <row r="159" spans="2:20" s="2" customFormat="1" ht="12.75">
      <c r="N159" s="169"/>
      <c r="P159" s="169"/>
      <c r="Q159" s="169"/>
      <c r="R159" s="169"/>
      <c r="S159" s="169"/>
      <c r="T159" s="169"/>
    </row>
    <row r="160" spans="2:20" ht="14.25">
      <c r="B160" s="42" t="s">
        <v>355</v>
      </c>
      <c r="D160" s="42"/>
      <c r="E160" s="42"/>
      <c r="F160" s="42"/>
      <c r="G160" s="42"/>
      <c r="H160" s="42"/>
      <c r="I160" s="42"/>
      <c r="J160" s="42"/>
      <c r="K160" s="42"/>
    </row>
    <row r="161" spans="2:20" s="2" customFormat="1" ht="6" customHeight="1">
      <c r="N161" s="169"/>
      <c r="P161" s="169"/>
      <c r="Q161" s="169"/>
      <c r="R161" s="169"/>
      <c r="S161" s="169"/>
      <c r="T161" s="169"/>
    </row>
    <row r="162" spans="2:20" s="2" customFormat="1">
      <c r="B162" s="140">
        <v>-1</v>
      </c>
      <c r="C162" s="2" t="s">
        <v>458</v>
      </c>
      <c r="D162" s="38"/>
      <c r="N162" s="169"/>
      <c r="P162" s="169"/>
      <c r="Q162" s="169"/>
      <c r="R162" s="169"/>
      <c r="S162" s="169"/>
      <c r="T162" s="169"/>
    </row>
    <row r="163" spans="2:20" s="2" customFormat="1" ht="12.75">
      <c r="C163" s="203" t="s">
        <v>193</v>
      </c>
      <c r="D163" s="15"/>
      <c r="N163" s="169"/>
      <c r="P163" s="169"/>
      <c r="Q163" s="169"/>
      <c r="R163" s="169"/>
      <c r="S163" s="169"/>
      <c r="T163" s="169"/>
    </row>
    <row r="164" spans="2:20" s="2" customFormat="1" ht="12.75">
      <c r="C164" s="2" t="s">
        <v>459</v>
      </c>
      <c r="N164" s="169"/>
      <c r="P164" s="169"/>
      <c r="Q164" s="169"/>
      <c r="R164" s="169"/>
      <c r="S164" s="169"/>
      <c r="T164" s="169"/>
    </row>
    <row r="165" spans="2:20" s="2" customFormat="1" ht="12.75">
      <c r="N165" s="169"/>
      <c r="P165" s="169"/>
      <c r="Q165" s="169"/>
      <c r="R165" s="169"/>
      <c r="S165" s="169"/>
      <c r="T165" s="169"/>
    </row>
    <row r="166" spans="2:20" s="2" customFormat="1" ht="12.75">
      <c r="B166" s="140">
        <v>-2</v>
      </c>
      <c r="C166" s="2" t="s">
        <v>460</v>
      </c>
      <c r="N166" s="169"/>
      <c r="P166" s="169"/>
      <c r="Q166" s="169"/>
      <c r="R166" s="169"/>
      <c r="S166" s="169"/>
      <c r="T166" s="169"/>
    </row>
    <row r="167" spans="2:20" s="2" customFormat="1" ht="12.75">
      <c r="B167" s="140"/>
      <c r="C167" s="2" t="s">
        <v>461</v>
      </c>
      <c r="N167" s="169"/>
      <c r="P167" s="169"/>
      <c r="Q167" s="169"/>
      <c r="R167" s="169"/>
      <c r="S167" s="169"/>
      <c r="T167" s="169"/>
    </row>
    <row r="168" spans="2:20" s="2" customFormat="1" ht="12.75">
      <c r="B168" s="140"/>
      <c r="D168" s="2" t="s">
        <v>462</v>
      </c>
      <c r="E168" s="367">
        <v>6523202</v>
      </c>
      <c r="F168" s="367"/>
      <c r="G168" s="2" t="s">
        <v>169</v>
      </c>
      <c r="N168" s="169"/>
      <c r="P168" s="169"/>
      <c r="Q168" s="169"/>
      <c r="R168" s="169"/>
      <c r="S168" s="169"/>
      <c r="T168" s="169"/>
    </row>
    <row r="169" spans="2:20" s="2" customFormat="1" ht="12.75">
      <c r="D169" s="2" t="s">
        <v>463</v>
      </c>
      <c r="E169" s="367">
        <v>22914842</v>
      </c>
      <c r="F169" s="367"/>
      <c r="G169" s="2" t="s">
        <v>169</v>
      </c>
      <c r="N169" s="169"/>
      <c r="P169" s="169"/>
      <c r="Q169" s="169"/>
      <c r="R169" s="169"/>
      <c r="S169" s="169"/>
      <c r="T169" s="169"/>
    </row>
    <row r="170" spans="2:20" s="2" customFormat="1" thickBot="1">
      <c r="D170" s="215" t="s">
        <v>161</v>
      </c>
      <c r="E170" s="368">
        <f>SUM(E168:F169)</f>
        <v>29438044</v>
      </c>
      <c r="F170" s="369"/>
      <c r="G170" s="215" t="s">
        <v>169</v>
      </c>
      <c r="N170" s="169"/>
      <c r="P170" s="169"/>
      <c r="Q170" s="169"/>
      <c r="R170" s="169"/>
      <c r="S170" s="169"/>
      <c r="T170" s="169"/>
    </row>
    <row r="171" spans="2:20" s="2" customFormat="1" thickTop="1">
      <c r="D171" s="107"/>
      <c r="E171" s="217"/>
      <c r="F171" s="114"/>
      <c r="G171" s="107"/>
      <c r="N171" s="169"/>
      <c r="P171" s="169"/>
      <c r="Q171" s="169"/>
      <c r="R171" s="169"/>
      <c r="S171" s="169"/>
      <c r="T171" s="169"/>
    </row>
    <row r="172" spans="2:20" s="2" customFormat="1" ht="12.75">
      <c r="D172" s="107"/>
      <c r="E172" s="217"/>
      <c r="F172" s="114"/>
      <c r="G172" s="107"/>
      <c r="N172" s="169"/>
      <c r="P172" s="169"/>
      <c r="Q172" s="169"/>
      <c r="R172" s="169"/>
      <c r="S172" s="169"/>
      <c r="T172" s="169"/>
    </row>
    <row r="173" spans="2:20" ht="14.25">
      <c r="B173" s="42" t="s">
        <v>323</v>
      </c>
      <c r="C173" s="42"/>
      <c r="D173" s="42"/>
      <c r="E173" s="42"/>
      <c r="F173" s="42"/>
      <c r="G173" s="42"/>
      <c r="H173" s="42"/>
      <c r="I173" s="42"/>
      <c r="J173" s="42"/>
    </row>
    <row r="174" spans="2:20" s="2" customFormat="1" ht="7.5" customHeight="1">
      <c r="N174" s="169"/>
      <c r="P174" s="169"/>
      <c r="Q174" s="169"/>
      <c r="R174" s="169"/>
      <c r="S174" s="169"/>
      <c r="T174" s="169"/>
    </row>
    <row r="175" spans="2:20" s="2" customFormat="1" ht="12.75">
      <c r="C175" s="203" t="s">
        <v>288</v>
      </c>
      <c r="N175" s="169"/>
      <c r="P175" s="169"/>
      <c r="Q175" s="169"/>
      <c r="R175" s="169"/>
      <c r="S175" s="169"/>
      <c r="T175" s="169"/>
    </row>
    <row r="176" spans="2:20" s="2" customFormat="1" ht="12.75">
      <c r="N176" s="169"/>
      <c r="P176" s="169"/>
      <c r="Q176" s="169"/>
      <c r="R176" s="169"/>
      <c r="S176" s="169"/>
      <c r="T176" s="169"/>
    </row>
    <row r="177" spans="2:20" s="2" customFormat="1" ht="12.75">
      <c r="N177" s="169"/>
      <c r="P177" s="169"/>
      <c r="Q177" s="169"/>
      <c r="R177" s="169"/>
      <c r="S177" s="169"/>
      <c r="T177" s="169"/>
    </row>
    <row r="178" spans="2:20" ht="14.25">
      <c r="B178" s="42" t="s">
        <v>325</v>
      </c>
      <c r="D178" s="42"/>
      <c r="E178" s="42"/>
      <c r="F178" s="42"/>
      <c r="G178" s="42"/>
      <c r="H178" s="42"/>
      <c r="I178" s="42"/>
      <c r="J178" s="42"/>
      <c r="K178" s="42"/>
    </row>
    <row r="179" spans="2:20" ht="14.25">
      <c r="B179" s="42" t="s">
        <v>203</v>
      </c>
      <c r="D179" s="42"/>
      <c r="E179" s="42"/>
      <c r="F179" s="42"/>
      <c r="G179" s="42"/>
      <c r="H179" s="42"/>
      <c r="I179" s="42"/>
      <c r="J179" s="42"/>
      <c r="K179" s="42"/>
    </row>
    <row r="180" spans="2:20" s="2" customFormat="1" ht="6" customHeight="1">
      <c r="N180" s="169"/>
      <c r="P180" s="169"/>
      <c r="Q180" s="169"/>
      <c r="R180" s="169"/>
      <c r="S180" s="169"/>
      <c r="T180" s="169"/>
    </row>
    <row r="181" spans="2:20" s="2" customFormat="1">
      <c r="B181" s="140">
        <v>-1</v>
      </c>
      <c r="C181" s="2" t="s">
        <v>499</v>
      </c>
      <c r="D181" s="38"/>
      <c r="N181" s="169"/>
      <c r="P181" s="169"/>
      <c r="Q181" s="169"/>
      <c r="R181" s="169"/>
      <c r="S181" s="169"/>
      <c r="T181" s="169"/>
    </row>
    <row r="182" spans="2:20" s="2" customFormat="1" ht="12.75">
      <c r="C182" s="15" t="s">
        <v>205</v>
      </c>
      <c r="N182" s="169"/>
      <c r="P182" s="169"/>
      <c r="Q182" s="169"/>
      <c r="R182" s="169"/>
      <c r="S182" s="169"/>
      <c r="T182" s="169"/>
    </row>
    <row r="183" spans="2:20" s="2" customFormat="1" ht="12.75">
      <c r="C183" s="2" t="s">
        <v>464</v>
      </c>
      <c r="N183" s="169"/>
      <c r="P183" s="169"/>
      <c r="Q183" s="169"/>
      <c r="R183" s="169"/>
      <c r="S183" s="169"/>
      <c r="T183" s="169"/>
    </row>
    <row r="184" spans="2:20" s="2" customFormat="1" ht="12.75">
      <c r="N184" s="169"/>
      <c r="P184" s="169"/>
      <c r="Q184" s="169"/>
      <c r="R184" s="169"/>
      <c r="S184" s="169"/>
      <c r="T184" s="169"/>
    </row>
    <row r="185" spans="2:20" s="2" customFormat="1" ht="12.75">
      <c r="B185" s="140">
        <v>-2</v>
      </c>
      <c r="C185" s="2" t="s">
        <v>498</v>
      </c>
      <c r="N185" s="169"/>
      <c r="P185" s="169"/>
      <c r="Q185" s="169"/>
      <c r="R185" s="169"/>
      <c r="S185" s="169"/>
      <c r="T185" s="169"/>
    </row>
    <row r="186" spans="2:20" s="2" customFormat="1" ht="12.75">
      <c r="C186" s="166" t="s">
        <v>208</v>
      </c>
      <c r="E186" s="146"/>
      <c r="F186" s="146"/>
      <c r="G186" s="146"/>
      <c r="H186" s="146"/>
      <c r="I186" s="146"/>
      <c r="N186" s="169"/>
      <c r="P186" s="169"/>
      <c r="Q186" s="169"/>
      <c r="R186" s="169"/>
      <c r="S186" s="169"/>
      <c r="T186" s="169"/>
    </row>
    <row r="187" spans="2:20">
      <c r="C187" s="216" t="s">
        <v>209</v>
      </c>
      <c r="E187" s="163"/>
      <c r="F187" s="163"/>
      <c r="G187" s="163"/>
      <c r="H187" s="163"/>
      <c r="I187" s="163"/>
    </row>
    <row r="188" spans="2:20">
      <c r="C188" s="216" t="s">
        <v>210</v>
      </c>
      <c r="E188" s="163"/>
      <c r="F188" s="163"/>
      <c r="G188" s="163"/>
      <c r="H188" s="163"/>
      <c r="I188" s="163"/>
    </row>
    <row r="189" spans="2:20">
      <c r="C189" s="166" t="s">
        <v>211</v>
      </c>
      <c r="E189" s="163"/>
      <c r="F189" s="163"/>
      <c r="G189" s="163"/>
      <c r="H189" s="163"/>
      <c r="I189" s="163"/>
    </row>
    <row r="190" spans="2:20">
      <c r="C190" s="166" t="s">
        <v>212</v>
      </c>
      <c r="E190" s="163"/>
      <c r="F190" s="163"/>
      <c r="G190" s="163"/>
      <c r="H190" s="163"/>
      <c r="I190" s="163"/>
    </row>
    <row r="191" spans="2:20">
      <c r="C191" s="216" t="s">
        <v>213</v>
      </c>
      <c r="E191" s="163"/>
      <c r="F191" s="163"/>
      <c r="G191" s="163"/>
      <c r="H191" s="163"/>
      <c r="I191" s="163"/>
    </row>
    <row r="192" spans="2:20">
      <c r="C192" s="216" t="s">
        <v>214</v>
      </c>
      <c r="E192" s="163"/>
      <c r="F192" s="163"/>
      <c r="G192" s="163"/>
      <c r="H192" s="163"/>
      <c r="I192" s="163"/>
    </row>
    <row r="193" spans="2:11">
      <c r="D193" s="63"/>
    </row>
    <row r="194" spans="2:11">
      <c r="B194" s="140">
        <v>-3</v>
      </c>
      <c r="C194" s="146" t="s">
        <v>497</v>
      </c>
      <c r="D194" s="146"/>
      <c r="E194" s="146"/>
      <c r="F194" s="146"/>
      <c r="G194" s="146"/>
      <c r="H194" s="146"/>
      <c r="I194" s="146"/>
      <c r="J194" s="146"/>
    </row>
    <row r="195" spans="2:11">
      <c r="C195" s="146" t="s">
        <v>229</v>
      </c>
      <c r="E195" s="146"/>
      <c r="F195" s="146"/>
      <c r="G195" s="146"/>
      <c r="H195" s="146"/>
      <c r="I195" s="371">
        <v>92626819</v>
      </c>
      <c r="J195" s="371"/>
      <c r="K195" s="146" t="s">
        <v>169</v>
      </c>
    </row>
    <row r="196" spans="2:11">
      <c r="C196" s="146" t="s">
        <v>230</v>
      </c>
      <c r="E196" s="146"/>
      <c r="F196" s="146"/>
      <c r="G196" s="146"/>
      <c r="H196" s="146"/>
      <c r="I196" s="371">
        <v>48670152</v>
      </c>
      <c r="J196" s="371"/>
      <c r="K196" s="146" t="s">
        <v>169</v>
      </c>
    </row>
    <row r="197" spans="2:11">
      <c r="C197" s="146"/>
      <c r="E197" s="146"/>
      <c r="F197" s="146"/>
      <c r="G197" s="146"/>
      <c r="H197" s="146"/>
    </row>
  </sheetData>
  <mergeCells count="150">
    <mergeCell ref="I195:J195"/>
    <mergeCell ref="I196:J196"/>
    <mergeCell ref="C3:L3"/>
    <mergeCell ref="C7:K7"/>
    <mergeCell ref="F21:M21"/>
    <mergeCell ref="F22:M22"/>
    <mergeCell ref="F23:L23"/>
    <mergeCell ref="C43:K43"/>
    <mergeCell ref="C80:K80"/>
    <mergeCell ref="C91:D91"/>
    <mergeCell ref="E91:F91"/>
    <mergeCell ref="G91:H91"/>
    <mergeCell ref="I91:J91"/>
    <mergeCell ref="K91:L91"/>
    <mergeCell ref="I71:J71"/>
    <mergeCell ref="I72:J72"/>
    <mergeCell ref="I73:J73"/>
    <mergeCell ref="I74:J74"/>
    <mergeCell ref="I75:J75"/>
    <mergeCell ref="C92:D92"/>
    <mergeCell ref="E92:F92"/>
    <mergeCell ref="G92:H92"/>
    <mergeCell ref="I92:J92"/>
    <mergeCell ref="K92:L92"/>
    <mergeCell ref="C93:D93"/>
    <mergeCell ref="E93:F93"/>
    <mergeCell ref="G93:H93"/>
    <mergeCell ref="I93:J93"/>
    <mergeCell ref="K93:L93"/>
    <mergeCell ref="C94:D94"/>
    <mergeCell ref="E94:F94"/>
    <mergeCell ref="G94:H94"/>
    <mergeCell ref="I94:J94"/>
    <mergeCell ref="K94:L94"/>
    <mergeCell ref="C95:D95"/>
    <mergeCell ref="E95:F95"/>
    <mergeCell ref="G95:H95"/>
    <mergeCell ref="I95:J95"/>
    <mergeCell ref="K95:L95"/>
    <mergeCell ref="G108:H108"/>
    <mergeCell ref="G109:H109"/>
    <mergeCell ref="G110:H110"/>
    <mergeCell ref="L113:M113"/>
    <mergeCell ref="I114:J114"/>
    <mergeCell ref="D115:H115"/>
    <mergeCell ref="I115:J115"/>
    <mergeCell ref="I116:J116"/>
    <mergeCell ref="C125:D125"/>
    <mergeCell ref="E125:F125"/>
    <mergeCell ref="G125:H125"/>
    <mergeCell ref="I125:J125"/>
    <mergeCell ref="C126:D126"/>
    <mergeCell ref="E126:F126"/>
    <mergeCell ref="G126:H126"/>
    <mergeCell ref="I126:J126"/>
    <mergeCell ref="C127:D127"/>
    <mergeCell ref="E127:F127"/>
    <mergeCell ref="G127:H127"/>
    <mergeCell ref="I127:J127"/>
    <mergeCell ref="C128:D128"/>
    <mergeCell ref="E128:F128"/>
    <mergeCell ref="G128:H128"/>
    <mergeCell ref="I128:J128"/>
    <mergeCell ref="C129:D129"/>
    <mergeCell ref="E129:F129"/>
    <mergeCell ref="G129:H129"/>
    <mergeCell ref="I129:J129"/>
    <mergeCell ref="J143:K143"/>
    <mergeCell ref="C130:D130"/>
    <mergeCell ref="E130:F130"/>
    <mergeCell ref="G130:H130"/>
    <mergeCell ref="I130:J130"/>
    <mergeCell ref="C131:D131"/>
    <mergeCell ref="E131:F131"/>
    <mergeCell ref="G131:H131"/>
    <mergeCell ref="I131:J131"/>
    <mergeCell ref="C132:D132"/>
    <mergeCell ref="E132:F132"/>
    <mergeCell ref="G132:H132"/>
    <mergeCell ref="I132:J132"/>
    <mergeCell ref="L143:M143"/>
    <mergeCell ref="C144:D144"/>
    <mergeCell ref="E144:F144"/>
    <mergeCell ref="G144:I144"/>
    <mergeCell ref="J144:K144"/>
    <mergeCell ref="C145:D145"/>
    <mergeCell ref="E145:F145"/>
    <mergeCell ref="C133:D133"/>
    <mergeCell ref="E133:F133"/>
    <mergeCell ref="G133:H133"/>
    <mergeCell ref="I133:J133"/>
    <mergeCell ref="C134:D134"/>
    <mergeCell ref="E134:F134"/>
    <mergeCell ref="G134:H134"/>
    <mergeCell ref="I134:J134"/>
    <mergeCell ref="G145:I145"/>
    <mergeCell ref="J145:K145"/>
    <mergeCell ref="C142:D142"/>
    <mergeCell ref="E142:F142"/>
    <mergeCell ref="G142:I142"/>
    <mergeCell ref="J142:K142"/>
    <mergeCell ref="C143:D143"/>
    <mergeCell ref="E143:F143"/>
    <mergeCell ref="G143:I143"/>
    <mergeCell ref="L154:M154"/>
    <mergeCell ref="C155:D155"/>
    <mergeCell ref="E155:F155"/>
    <mergeCell ref="G155:H155"/>
    <mergeCell ref="I155:J155"/>
    <mergeCell ref="C146:D146"/>
    <mergeCell ref="E146:F146"/>
    <mergeCell ref="G146:I146"/>
    <mergeCell ref="J146:K146"/>
    <mergeCell ref="C153:D153"/>
    <mergeCell ref="E153:F153"/>
    <mergeCell ref="G153:H153"/>
    <mergeCell ref="I153:J153"/>
    <mergeCell ref="I156:J156"/>
    <mergeCell ref="C157:D157"/>
    <mergeCell ref="E157:F157"/>
    <mergeCell ref="G157:H157"/>
    <mergeCell ref="I157:J157"/>
    <mergeCell ref="C154:D154"/>
    <mergeCell ref="E154:F154"/>
    <mergeCell ref="G154:H154"/>
    <mergeCell ref="I154:J154"/>
    <mergeCell ref="E168:F168"/>
    <mergeCell ref="E169:F169"/>
    <mergeCell ref="E170:F170"/>
    <mergeCell ref="C156:D156"/>
    <mergeCell ref="E156:F156"/>
    <mergeCell ref="G156:H156"/>
    <mergeCell ref="I47:J47"/>
    <mergeCell ref="I48:J48"/>
    <mergeCell ref="I49:J49"/>
    <mergeCell ref="I50:J50"/>
    <mergeCell ref="I51:J51"/>
    <mergeCell ref="I52:J52"/>
    <mergeCell ref="I53:J53"/>
    <mergeCell ref="I56:J56"/>
    <mergeCell ref="I57:J57"/>
    <mergeCell ref="I58:J58"/>
    <mergeCell ref="I59:J59"/>
    <mergeCell ref="I60:J60"/>
    <mergeCell ref="I61:J61"/>
    <mergeCell ref="I64:J64"/>
    <mergeCell ref="I65:J65"/>
    <mergeCell ref="I66:J66"/>
    <mergeCell ref="I69:J69"/>
    <mergeCell ref="I70:J70"/>
  </mergeCells>
  <phoneticPr fontId="4"/>
  <printOptions horizontalCentered="1"/>
  <pageMargins left="0" right="0" top="0.78740157480314965" bottom="0" header="0" footer="0"/>
  <pageSetup paperSize="9" scale="99" firstPageNumber="31" orientation="portrait" useFirstPageNumber="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136"/>
  <sheetViews>
    <sheetView topLeftCell="A103" zoomScaleNormal="100" zoomScaleSheetLayoutView="100" workbookViewId="0">
      <selection activeCell="I184" sqref="I184"/>
    </sheetView>
  </sheetViews>
  <sheetFormatPr defaultColWidth="9" defaultRowHeight="13.5"/>
  <cols>
    <col min="1" max="1" width="2.125" style="12" customWidth="1"/>
    <col min="2" max="2" width="4.125" style="12" customWidth="1"/>
    <col min="3" max="3" width="6.875" style="12" customWidth="1"/>
    <col min="4" max="4" width="9.25" style="12" customWidth="1"/>
    <col min="5" max="12" width="8.5" style="12" customWidth="1"/>
    <col min="13" max="13" width="6.5" style="12" customWidth="1"/>
    <col min="14" max="16384" width="9" style="12"/>
  </cols>
  <sheetData>
    <row r="1" spans="2:13" ht="38.25" customHeight="1">
      <c r="M1" s="23" t="s">
        <v>236</v>
      </c>
    </row>
    <row r="2" spans="2:13" ht="17.25">
      <c r="C2" s="320" t="s">
        <v>465</v>
      </c>
      <c r="D2" s="320"/>
      <c r="E2" s="320"/>
      <c r="F2" s="320"/>
      <c r="G2" s="320"/>
      <c r="H2" s="320"/>
      <c r="I2" s="320"/>
      <c r="J2" s="320"/>
      <c r="K2" s="320"/>
      <c r="L2" s="320"/>
    </row>
    <row r="3" spans="2:13" ht="17.25">
      <c r="C3" s="194"/>
      <c r="D3" s="194"/>
      <c r="E3" s="194"/>
      <c r="F3" s="194"/>
      <c r="G3" s="194"/>
      <c r="H3" s="194"/>
      <c r="I3" s="194"/>
      <c r="J3" s="194"/>
      <c r="K3" s="194"/>
    </row>
    <row r="5" spans="2:13" ht="14.25">
      <c r="B5" s="43" t="s">
        <v>238</v>
      </c>
      <c r="D5" s="43"/>
      <c r="E5" s="43"/>
      <c r="F5" s="43"/>
      <c r="G5" s="43"/>
      <c r="H5" s="43"/>
      <c r="I5" s="43"/>
      <c r="J5" s="43"/>
      <c r="K5" s="43"/>
    </row>
    <row r="6" spans="2:13" s="13" customFormat="1" ht="12.75">
      <c r="C6" s="313"/>
      <c r="D6" s="313"/>
      <c r="E6" s="313"/>
      <c r="F6" s="313"/>
      <c r="G6" s="313"/>
      <c r="H6" s="313"/>
      <c r="I6" s="313"/>
      <c r="J6" s="313"/>
      <c r="K6" s="313"/>
    </row>
    <row r="7" spans="2:13" s="13" customFormat="1" ht="12.75">
      <c r="C7" s="13" t="s">
        <v>239</v>
      </c>
    </row>
    <row r="8" spans="2:13" s="13" customFormat="1" ht="12.75">
      <c r="C8" s="19" t="s">
        <v>6</v>
      </c>
      <c r="D8" s="13" t="s">
        <v>3</v>
      </c>
    </row>
    <row r="9" spans="2:13" s="13" customFormat="1" ht="12.75">
      <c r="C9" s="13" t="s">
        <v>240</v>
      </c>
    </row>
    <row r="10" spans="2:13" s="13" customFormat="1" ht="12.75">
      <c r="C10" s="19" t="s">
        <v>6</v>
      </c>
      <c r="D10" s="13" t="s">
        <v>3</v>
      </c>
    </row>
    <row r="11" spans="2:13" s="13" customFormat="1" ht="12.75">
      <c r="C11" s="13" t="s">
        <v>241</v>
      </c>
    </row>
    <row r="12" spans="2:13" s="13" customFormat="1" ht="12.75">
      <c r="C12" s="19" t="s">
        <v>6</v>
      </c>
      <c r="D12" s="2" t="s">
        <v>10</v>
      </c>
    </row>
    <row r="13" spans="2:13" s="13" customFormat="1" ht="12.75">
      <c r="C13" s="19" t="s">
        <v>6</v>
      </c>
      <c r="D13" s="13" t="s">
        <v>466</v>
      </c>
      <c r="F13" s="13" t="s">
        <v>3</v>
      </c>
    </row>
    <row r="14" spans="2:13" s="13" customFormat="1" ht="12.75">
      <c r="C14" s="13" t="s">
        <v>244</v>
      </c>
    </row>
    <row r="15" spans="2:13" s="13" customFormat="1" ht="12.75">
      <c r="C15" s="19" t="s">
        <v>6</v>
      </c>
      <c r="D15" s="13" t="s">
        <v>15</v>
      </c>
      <c r="F15" s="13" t="s">
        <v>3</v>
      </c>
    </row>
    <row r="16" spans="2:13" s="13" customFormat="1" ht="12.75">
      <c r="C16" s="19" t="s">
        <v>6</v>
      </c>
      <c r="D16" s="13" t="s">
        <v>19</v>
      </c>
      <c r="F16" s="13" t="s">
        <v>247</v>
      </c>
    </row>
    <row r="17" spans="2:11" s="13" customFormat="1" ht="12.75">
      <c r="C17" s="19"/>
      <c r="F17" s="13" t="s">
        <v>467</v>
      </c>
    </row>
    <row r="18" spans="2:11" s="13" customFormat="1" ht="12.75">
      <c r="C18" s="19"/>
      <c r="F18" s="13" t="s">
        <v>249</v>
      </c>
    </row>
    <row r="19" spans="2:11" s="13" customFormat="1" ht="12.75">
      <c r="C19" s="19" t="s">
        <v>6</v>
      </c>
      <c r="D19" s="13" t="s">
        <v>22</v>
      </c>
      <c r="F19" s="13" t="s">
        <v>468</v>
      </c>
    </row>
    <row r="20" spans="2:11" s="13" customFormat="1" ht="12.75">
      <c r="F20" s="13" t="s">
        <v>469</v>
      </c>
    </row>
    <row r="21" spans="2:11" s="13" customFormat="1" ht="12.75">
      <c r="F21" s="13" t="s">
        <v>470</v>
      </c>
    </row>
    <row r="22" spans="2:11" s="13" customFormat="1" ht="12.75"/>
    <row r="23" spans="2:11" s="13" customFormat="1" ht="12.75"/>
    <row r="24" spans="2:11" s="13" customFormat="1" ht="12.75"/>
    <row r="25" spans="2:11" ht="14.25">
      <c r="B25" s="43" t="s">
        <v>252</v>
      </c>
      <c r="D25" s="43"/>
      <c r="E25" s="43"/>
      <c r="F25" s="43"/>
      <c r="G25" s="43"/>
      <c r="H25" s="43"/>
      <c r="I25" s="43"/>
      <c r="J25" s="43"/>
      <c r="K25" s="43"/>
    </row>
    <row r="26" spans="2:11" s="13" customFormat="1" ht="12.75"/>
    <row r="27" spans="2:11" s="13" customFormat="1" ht="12.75">
      <c r="C27" s="262" t="s">
        <v>3</v>
      </c>
      <c r="D27" s="313"/>
      <c r="E27" s="313"/>
      <c r="F27" s="313"/>
      <c r="G27" s="313"/>
      <c r="H27" s="313"/>
      <c r="I27" s="313"/>
      <c r="J27" s="313"/>
      <c r="K27" s="313"/>
    </row>
    <row r="28" spans="2:11" s="13" customFormat="1" ht="12.75">
      <c r="C28" s="193"/>
      <c r="D28" s="193"/>
      <c r="E28" s="193"/>
      <c r="F28" s="193"/>
      <c r="G28" s="193"/>
      <c r="H28" s="193"/>
      <c r="I28" s="193"/>
      <c r="J28" s="193"/>
      <c r="K28" s="193"/>
    </row>
    <row r="29" spans="2:11" s="13" customFormat="1" ht="12.75">
      <c r="C29" s="193"/>
      <c r="D29" s="193"/>
      <c r="E29" s="193"/>
      <c r="F29" s="193"/>
      <c r="G29" s="193"/>
      <c r="H29" s="193"/>
      <c r="I29" s="193"/>
      <c r="J29" s="193"/>
      <c r="K29" s="193"/>
    </row>
    <row r="30" spans="2:11" s="13" customFormat="1" ht="12.75"/>
    <row r="31" spans="2:11" ht="14.25">
      <c r="B31" s="43" t="s">
        <v>253</v>
      </c>
      <c r="D31" s="43"/>
      <c r="E31" s="43"/>
      <c r="F31" s="43"/>
      <c r="G31" s="43"/>
      <c r="H31" s="43"/>
      <c r="I31" s="43"/>
      <c r="J31" s="43"/>
      <c r="K31" s="43"/>
    </row>
    <row r="32" spans="2:11" s="13" customFormat="1" ht="12.75">
      <c r="C32" s="193"/>
      <c r="D32" s="193"/>
      <c r="E32" s="193"/>
      <c r="F32" s="193"/>
      <c r="G32" s="193"/>
      <c r="H32" s="193"/>
      <c r="I32" s="193"/>
      <c r="J32" s="193"/>
      <c r="K32" s="193"/>
    </row>
    <row r="33" spans="2:12" s="13" customFormat="1" ht="12.75">
      <c r="C33" s="262" t="s">
        <v>471</v>
      </c>
      <c r="D33" s="262"/>
      <c r="E33" s="262"/>
      <c r="F33" s="262"/>
      <c r="G33" s="262"/>
      <c r="H33" s="262"/>
      <c r="I33" s="262"/>
      <c r="J33" s="262"/>
      <c r="K33" s="262"/>
    </row>
    <row r="34" spans="2:12" s="13" customFormat="1" ht="12.75">
      <c r="C34" s="22"/>
    </row>
    <row r="35" spans="2:12" s="13" customFormat="1" ht="12.75">
      <c r="C35" s="22"/>
    </row>
    <row r="36" spans="2:12" s="13" customFormat="1" ht="12.75"/>
    <row r="37" spans="2:12" ht="24.75" customHeight="1">
      <c r="B37" s="25" t="s">
        <v>255</v>
      </c>
      <c r="D37" s="25"/>
      <c r="E37" s="25"/>
      <c r="F37" s="25"/>
      <c r="G37" s="25"/>
      <c r="H37" s="25"/>
      <c r="I37" s="25"/>
      <c r="J37" s="25"/>
      <c r="K37" s="25"/>
    </row>
    <row r="38" spans="2:12" s="16" customFormat="1" ht="16.5" customHeight="1">
      <c r="C38" s="321" t="s">
        <v>256</v>
      </c>
      <c r="D38" s="321"/>
      <c r="E38" s="321"/>
      <c r="F38" s="321"/>
      <c r="G38" s="321"/>
      <c r="H38" s="321"/>
      <c r="I38" s="321"/>
      <c r="J38" s="321"/>
      <c r="K38" s="321"/>
    </row>
    <row r="39" spans="2:12" s="13" customFormat="1" ht="14.25" customHeight="1">
      <c r="B39" s="2"/>
      <c r="C39" s="180" t="s">
        <v>472</v>
      </c>
      <c r="D39" s="180"/>
      <c r="E39" s="180"/>
      <c r="F39" s="180"/>
      <c r="G39" s="180"/>
      <c r="H39" s="180"/>
      <c r="I39" s="180"/>
      <c r="J39" s="180"/>
      <c r="K39" s="180"/>
      <c r="L39" s="2"/>
    </row>
    <row r="40" spans="2:12" s="13" customFormat="1" ht="15" customHeight="1">
      <c r="B40" s="2"/>
      <c r="C40" s="2" t="s">
        <v>473</v>
      </c>
      <c r="E40" s="2"/>
      <c r="F40" s="2"/>
      <c r="G40" s="2"/>
      <c r="H40" s="2"/>
      <c r="I40" s="2"/>
      <c r="J40" s="2"/>
      <c r="K40" s="2"/>
      <c r="L40" s="2"/>
    </row>
    <row r="41" spans="2:12" s="13" customFormat="1" ht="15" customHeight="1">
      <c r="B41" s="2"/>
      <c r="C41" s="180" t="s">
        <v>474</v>
      </c>
      <c r="E41" s="2"/>
      <c r="F41" s="2"/>
      <c r="G41" s="2"/>
      <c r="H41" s="2"/>
      <c r="I41" s="2"/>
      <c r="J41" s="2"/>
      <c r="K41" s="2"/>
      <c r="L41" s="2"/>
    </row>
    <row r="42" spans="2:12" s="13" customFormat="1" ht="12.75">
      <c r="B42" s="2"/>
      <c r="C42" s="180" t="s">
        <v>475</v>
      </c>
      <c r="D42" s="2"/>
      <c r="E42" s="2"/>
      <c r="F42" s="2"/>
      <c r="G42" s="2"/>
      <c r="H42" s="2"/>
      <c r="I42" s="2"/>
      <c r="J42" s="2"/>
      <c r="K42" s="2"/>
      <c r="L42" s="2"/>
    </row>
    <row r="43" spans="2:12" s="13" customFormat="1" ht="12.75">
      <c r="B43" s="2"/>
      <c r="C43" s="180"/>
      <c r="D43" s="2"/>
      <c r="E43" s="2"/>
      <c r="F43" s="2"/>
      <c r="G43" s="2"/>
      <c r="H43" s="2"/>
      <c r="I43" s="2"/>
      <c r="J43" s="2"/>
      <c r="K43" s="2"/>
      <c r="L43" s="2"/>
    </row>
    <row r="44" spans="2:12" s="13" customFormat="1" ht="12.75">
      <c r="B44" s="2"/>
      <c r="C44" s="180"/>
      <c r="D44" s="2"/>
      <c r="E44" s="2"/>
      <c r="F44" s="2"/>
      <c r="G44" s="2"/>
      <c r="H44" s="2"/>
      <c r="I44" s="2"/>
      <c r="J44" s="2"/>
      <c r="K44" s="2"/>
      <c r="L44" s="2"/>
    </row>
    <row r="45" spans="2:12" s="13" customFormat="1" ht="12.75">
      <c r="B45" s="2"/>
      <c r="C45" s="2"/>
      <c r="D45" s="2"/>
      <c r="E45" s="2"/>
      <c r="F45" s="2"/>
      <c r="G45" s="2"/>
      <c r="H45" s="2"/>
      <c r="I45" s="2"/>
      <c r="J45" s="2"/>
      <c r="K45" s="2"/>
      <c r="L45" s="2"/>
    </row>
    <row r="46" spans="2:12" ht="14.25">
      <c r="B46" s="42" t="s">
        <v>262</v>
      </c>
      <c r="C46"/>
      <c r="D46" s="42"/>
      <c r="E46" s="42"/>
      <c r="F46" s="42"/>
      <c r="G46" s="42"/>
      <c r="H46" s="42"/>
      <c r="I46" s="42"/>
      <c r="J46" s="42"/>
      <c r="K46" s="42"/>
      <c r="L46"/>
    </row>
    <row r="47" spans="2:12" s="13" customFormat="1" ht="12.75">
      <c r="B47" s="2"/>
      <c r="C47" s="2"/>
      <c r="D47" s="2"/>
      <c r="E47" s="2"/>
      <c r="F47" s="2"/>
      <c r="G47" s="2"/>
      <c r="H47" s="2"/>
      <c r="I47" s="2"/>
      <c r="J47" s="2"/>
      <c r="K47" s="2"/>
      <c r="L47" s="2"/>
    </row>
    <row r="48" spans="2:12" s="13" customFormat="1" ht="12.75">
      <c r="B48" s="2"/>
      <c r="C48" s="2" t="s">
        <v>152</v>
      </c>
      <c r="D48" s="2"/>
      <c r="E48" s="2"/>
      <c r="F48" s="2"/>
      <c r="G48" s="2"/>
      <c r="H48" s="2"/>
      <c r="I48" s="2"/>
      <c r="J48" s="2"/>
      <c r="K48" s="2"/>
      <c r="L48" s="2"/>
    </row>
    <row r="49" spans="2:12" s="13" customFormat="1" ht="12.75">
      <c r="B49" s="2"/>
      <c r="C49" s="2"/>
      <c r="D49" s="2"/>
      <c r="E49" s="2"/>
      <c r="F49" s="2"/>
      <c r="G49" s="2"/>
      <c r="H49" s="2"/>
      <c r="I49" s="2"/>
      <c r="J49" s="2"/>
      <c r="K49" s="2"/>
      <c r="L49" s="2"/>
    </row>
    <row r="50" spans="2:12" s="13" customFormat="1" ht="12.75">
      <c r="B50" s="2"/>
      <c r="C50" s="228" t="s">
        <v>154</v>
      </c>
      <c r="D50" s="228"/>
      <c r="E50" s="228" t="s">
        <v>155</v>
      </c>
      <c r="F50" s="228"/>
      <c r="G50" s="228" t="s">
        <v>156</v>
      </c>
      <c r="H50" s="228"/>
      <c r="I50" s="228" t="s">
        <v>157</v>
      </c>
      <c r="J50" s="228"/>
      <c r="K50" s="228" t="s">
        <v>158</v>
      </c>
      <c r="L50" s="228"/>
    </row>
    <row r="51" spans="2:12" s="13" customFormat="1" ht="12.75">
      <c r="B51" s="2"/>
      <c r="C51" s="266" t="s">
        <v>159</v>
      </c>
      <c r="D51" s="266"/>
      <c r="E51" s="226">
        <v>0</v>
      </c>
      <c r="F51" s="226"/>
      <c r="G51" s="226"/>
      <c r="H51" s="226"/>
      <c r="I51" s="226"/>
      <c r="J51" s="226"/>
      <c r="K51" s="226">
        <f>E51+G51-I51</f>
        <v>0</v>
      </c>
      <c r="L51" s="226"/>
    </row>
    <row r="52" spans="2:12" s="13" customFormat="1" ht="12.75">
      <c r="B52" s="2"/>
      <c r="C52" s="266" t="s">
        <v>160</v>
      </c>
      <c r="D52" s="266"/>
      <c r="E52" s="226">
        <v>0</v>
      </c>
      <c r="F52" s="226"/>
      <c r="G52" s="226"/>
      <c r="H52" s="226"/>
      <c r="I52" s="226"/>
      <c r="J52" s="226"/>
      <c r="K52" s="226">
        <f>E52+G52-I52</f>
        <v>0</v>
      </c>
      <c r="L52" s="226"/>
    </row>
    <row r="53" spans="2:12" s="13" customFormat="1" ht="12.75">
      <c r="B53" s="2"/>
      <c r="C53" s="266"/>
      <c r="D53" s="266"/>
      <c r="E53" s="226"/>
      <c r="F53" s="226"/>
      <c r="G53" s="226"/>
      <c r="H53" s="226"/>
      <c r="I53" s="226"/>
      <c r="J53" s="226"/>
      <c r="K53" s="226"/>
      <c r="L53" s="226"/>
    </row>
    <row r="54" spans="2:12" s="13" customFormat="1" ht="12.75">
      <c r="B54" s="2"/>
      <c r="C54" s="228" t="s">
        <v>161</v>
      </c>
      <c r="D54" s="228"/>
      <c r="E54" s="226">
        <f>SUM(E51:F53)</f>
        <v>0</v>
      </c>
      <c r="F54" s="226"/>
      <c r="G54" s="226">
        <f>SUM(G51:H53)</f>
        <v>0</v>
      </c>
      <c r="H54" s="226"/>
      <c r="I54" s="226">
        <f>SUM(I51:J53)</f>
        <v>0</v>
      </c>
      <c r="J54" s="226"/>
      <c r="K54" s="226">
        <f>SUM(K51:L53)</f>
        <v>0</v>
      </c>
      <c r="L54" s="226"/>
    </row>
    <row r="55" spans="2:12" s="13" customFormat="1" ht="12.75">
      <c r="B55" s="2"/>
      <c r="C55" s="181"/>
      <c r="D55" s="181"/>
      <c r="E55" s="182"/>
      <c r="F55" s="182"/>
      <c r="G55" s="182"/>
      <c r="H55" s="182"/>
      <c r="I55" s="182"/>
      <c r="J55" s="182"/>
      <c r="K55" s="182"/>
      <c r="L55" s="182"/>
    </row>
    <row r="56" spans="2:12" s="13" customFormat="1" ht="12.75">
      <c r="B56" s="2"/>
      <c r="C56" s="181"/>
      <c r="D56" s="181"/>
      <c r="E56" s="182"/>
      <c r="F56" s="182"/>
      <c r="G56" s="182"/>
      <c r="H56" s="182"/>
      <c r="I56" s="182"/>
      <c r="J56" s="182"/>
      <c r="K56" s="182"/>
      <c r="L56" s="182"/>
    </row>
    <row r="57" spans="2:12" s="13" customFormat="1" ht="12.75">
      <c r="B57" s="2"/>
      <c r="C57" s="2"/>
      <c r="D57" s="2"/>
      <c r="E57" s="2"/>
      <c r="F57" s="2"/>
      <c r="G57" s="2"/>
      <c r="H57" s="2"/>
      <c r="I57" s="2"/>
      <c r="J57" s="2"/>
      <c r="K57" s="2"/>
      <c r="L57" s="2"/>
    </row>
    <row r="58" spans="2:12" ht="14.25" customHeight="1">
      <c r="B58" s="10" t="s">
        <v>476</v>
      </c>
      <c r="C58"/>
      <c r="D58" s="10"/>
      <c r="E58" s="10"/>
      <c r="F58" s="10"/>
      <c r="G58" s="10"/>
      <c r="H58" s="10"/>
      <c r="I58" s="10"/>
      <c r="J58" s="10"/>
      <c r="K58" s="10"/>
      <c r="L58"/>
    </row>
    <row r="59" spans="2:12" ht="15.75" customHeight="1">
      <c r="B59" s="48"/>
      <c r="C59"/>
      <c r="D59" s="10"/>
      <c r="E59" s="10"/>
      <c r="F59" s="10"/>
      <c r="G59" s="10"/>
      <c r="H59" s="10"/>
      <c r="I59" s="10"/>
      <c r="J59" s="10"/>
      <c r="K59" s="10"/>
      <c r="L59"/>
    </row>
    <row r="60" spans="2:12" s="13" customFormat="1" ht="12.75">
      <c r="B60" s="2"/>
      <c r="C60" s="11" t="s">
        <v>3</v>
      </c>
      <c r="D60" s="11"/>
      <c r="E60" s="11"/>
      <c r="F60" s="11"/>
      <c r="G60" s="11"/>
      <c r="H60" s="11"/>
      <c r="I60" s="11"/>
      <c r="J60" s="11"/>
      <c r="K60" s="11"/>
      <c r="L60" s="2"/>
    </row>
    <row r="61" spans="2:12" s="13" customFormat="1" ht="12.75">
      <c r="B61" s="2"/>
      <c r="C61" s="11"/>
      <c r="D61" s="11"/>
      <c r="E61" s="11"/>
      <c r="F61" s="11"/>
      <c r="G61" s="11"/>
      <c r="H61" s="11"/>
      <c r="I61" s="11"/>
      <c r="J61" s="11"/>
      <c r="K61" s="11"/>
      <c r="L61" s="2"/>
    </row>
    <row r="62" spans="2:12" s="13" customFormat="1" ht="12.75">
      <c r="B62" s="2"/>
      <c r="C62" s="3"/>
      <c r="D62" s="3"/>
      <c r="E62" s="3"/>
      <c r="F62" s="3"/>
      <c r="G62" s="3"/>
      <c r="H62" s="3"/>
      <c r="I62" s="3"/>
      <c r="J62" s="3"/>
      <c r="K62" s="3"/>
      <c r="L62" s="2"/>
    </row>
    <row r="63" spans="2:12" s="13" customFormat="1" ht="12.75">
      <c r="B63" s="2"/>
      <c r="C63" s="3"/>
      <c r="D63" s="3"/>
      <c r="E63" s="3"/>
      <c r="F63" s="3"/>
      <c r="G63" s="3"/>
      <c r="H63" s="3"/>
      <c r="I63" s="3"/>
      <c r="J63" s="3"/>
      <c r="K63" s="3"/>
      <c r="L63" s="2"/>
    </row>
    <row r="64" spans="2:12" s="13" customFormat="1" ht="12.75">
      <c r="B64" s="2"/>
      <c r="C64" s="3"/>
      <c r="D64" s="3"/>
      <c r="E64" s="3"/>
      <c r="F64" s="3"/>
      <c r="G64" s="3"/>
      <c r="H64" s="3"/>
      <c r="I64" s="3"/>
      <c r="J64" s="3"/>
      <c r="K64" s="3"/>
      <c r="L64" s="2"/>
    </row>
    <row r="65" spans="2:13" ht="14.25">
      <c r="B65" s="43" t="s">
        <v>264</v>
      </c>
      <c r="D65" s="43"/>
      <c r="E65" s="43"/>
      <c r="F65" s="43"/>
      <c r="G65" s="43"/>
      <c r="H65" s="43"/>
      <c r="I65" s="43"/>
      <c r="J65" s="43"/>
      <c r="K65" s="43"/>
    </row>
    <row r="66" spans="2:13" s="13" customFormat="1" ht="7.5" customHeight="1"/>
    <row r="67" spans="2:13" s="13" customFormat="1" ht="3" customHeight="1"/>
    <row r="68" spans="2:13" s="13" customFormat="1" ht="12.75">
      <c r="C68" s="13" t="s">
        <v>265</v>
      </c>
    </row>
    <row r="69" spans="2:13" s="13" customFormat="1" ht="13.5" customHeight="1">
      <c r="D69" s="13" t="s">
        <v>168</v>
      </c>
      <c r="G69" s="300">
        <v>0</v>
      </c>
      <c r="H69" s="300"/>
      <c r="I69" s="13" t="s">
        <v>169</v>
      </c>
    </row>
    <row r="70" spans="2:13" s="13" customFormat="1" ht="14.25" customHeight="1" thickBot="1">
      <c r="D70" s="13" t="s">
        <v>170</v>
      </c>
      <c r="G70" s="301">
        <v>0</v>
      </c>
      <c r="H70" s="301"/>
      <c r="I70" s="13" t="s">
        <v>169</v>
      </c>
    </row>
    <row r="71" spans="2:13" s="13" customFormat="1" ht="13.5" customHeight="1">
      <c r="D71" s="37"/>
      <c r="E71" s="37" t="s">
        <v>171</v>
      </c>
      <c r="F71" s="37"/>
      <c r="G71" s="302">
        <f>SUM(G69:H70)</f>
        <v>0</v>
      </c>
      <c r="H71" s="302"/>
      <c r="I71" s="13" t="s">
        <v>169</v>
      </c>
    </row>
    <row r="72" spans="2:13" s="13" customFormat="1" ht="6.75" customHeight="1"/>
    <row r="73" spans="2:13" s="13" customFormat="1" ht="6" customHeight="1"/>
    <row r="74" spans="2:13" s="13" customFormat="1" ht="12.75">
      <c r="C74" s="13" t="s">
        <v>266</v>
      </c>
      <c r="L74" s="256" t="s">
        <v>3</v>
      </c>
      <c r="M74" s="256"/>
    </row>
    <row r="75" spans="2:13" s="13" customFormat="1" ht="12.75">
      <c r="D75" s="13" t="s">
        <v>173</v>
      </c>
      <c r="G75" s="19"/>
      <c r="H75" s="19"/>
      <c r="I75" s="300">
        <v>0</v>
      </c>
      <c r="J75" s="300"/>
      <c r="K75" s="13" t="s">
        <v>169</v>
      </c>
    </row>
    <row r="76" spans="2:13" s="13" customFormat="1" thickBot="1">
      <c r="D76" s="303" t="s">
        <v>267</v>
      </c>
      <c r="E76" s="303"/>
      <c r="F76" s="303"/>
      <c r="G76" s="303"/>
      <c r="H76" s="303"/>
      <c r="I76" s="301">
        <v>0</v>
      </c>
      <c r="J76" s="301"/>
      <c r="K76" s="13" t="s">
        <v>169</v>
      </c>
    </row>
    <row r="77" spans="2:13" s="13" customFormat="1" ht="12.75">
      <c r="D77" s="37"/>
      <c r="E77" s="37" t="s">
        <v>171</v>
      </c>
      <c r="F77" s="37"/>
      <c r="G77" s="37"/>
      <c r="H77" s="36"/>
      <c r="I77" s="302">
        <f>SUM(I75:J76)</f>
        <v>0</v>
      </c>
      <c r="J77" s="302"/>
      <c r="K77" s="13" t="s">
        <v>169</v>
      </c>
    </row>
    <row r="78" spans="2:13" s="13" customFormat="1" ht="6" customHeight="1"/>
    <row r="79" spans="2:13" s="13" customFormat="1" ht="12.75"/>
    <row r="80" spans="2:13" s="13" customFormat="1" ht="12.75"/>
    <row r="81" spans="2:11" s="13" customFormat="1" ht="12.75"/>
    <row r="82" spans="2:11" ht="14.25">
      <c r="B82" s="43" t="s">
        <v>268</v>
      </c>
      <c r="D82" s="43"/>
      <c r="E82" s="43"/>
      <c r="F82" s="43"/>
      <c r="G82" s="43"/>
      <c r="H82" s="43"/>
      <c r="I82" s="43"/>
      <c r="J82" s="43"/>
      <c r="K82" s="43"/>
    </row>
    <row r="83" spans="2:11">
      <c r="C83" s="18" t="s">
        <v>269</v>
      </c>
    </row>
    <row r="84" spans="2:11" s="13" customFormat="1" ht="7.5" customHeight="1"/>
    <row r="85" spans="2:11" s="13" customFormat="1" ht="12.75">
      <c r="C85" s="13" t="s">
        <v>270</v>
      </c>
    </row>
    <row r="86" spans="2:11" s="13" customFormat="1" ht="12.75">
      <c r="J86" s="19" t="s">
        <v>176</v>
      </c>
    </row>
    <row r="87" spans="2:11" s="13" customFormat="1" ht="12.75">
      <c r="C87" s="304"/>
      <c r="D87" s="304"/>
      <c r="E87" s="304" t="s">
        <v>177</v>
      </c>
      <c r="F87" s="304"/>
      <c r="G87" s="304" t="s">
        <v>178</v>
      </c>
      <c r="H87" s="304"/>
      <c r="I87" s="304" t="s">
        <v>158</v>
      </c>
      <c r="J87" s="304"/>
    </row>
    <row r="88" spans="2:11" s="13" customFormat="1" ht="12.75">
      <c r="C88" s="305" t="s">
        <v>318</v>
      </c>
      <c r="D88" s="305"/>
      <c r="E88" s="306">
        <v>221500</v>
      </c>
      <c r="F88" s="306"/>
      <c r="G88" s="306">
        <v>221498</v>
      </c>
      <c r="H88" s="306"/>
      <c r="I88" s="306">
        <f>E88-G88</f>
        <v>2</v>
      </c>
      <c r="J88" s="306"/>
    </row>
    <row r="89" spans="2:11" s="13" customFormat="1" ht="12.75">
      <c r="C89" s="305" t="s">
        <v>184</v>
      </c>
      <c r="D89" s="305"/>
      <c r="E89" s="306">
        <v>3764044</v>
      </c>
      <c r="F89" s="306"/>
      <c r="G89" s="306">
        <v>1407662</v>
      </c>
      <c r="H89" s="306"/>
      <c r="I89" s="306">
        <f>E89-G89</f>
        <v>2356382</v>
      </c>
      <c r="J89" s="306"/>
    </row>
    <row r="90" spans="2:11" s="13" customFormat="1" ht="12.75">
      <c r="C90" s="305"/>
      <c r="D90" s="305"/>
      <c r="E90" s="306"/>
      <c r="F90" s="306"/>
      <c r="G90" s="306"/>
      <c r="H90" s="306"/>
      <c r="I90" s="306"/>
      <c r="J90" s="306"/>
    </row>
    <row r="91" spans="2:11" s="13" customFormat="1" ht="12.75">
      <c r="C91" s="305"/>
      <c r="D91" s="305"/>
      <c r="E91" s="306"/>
      <c r="F91" s="306"/>
      <c r="G91" s="306"/>
      <c r="H91" s="306"/>
      <c r="I91" s="306"/>
      <c r="J91" s="306"/>
    </row>
    <row r="92" spans="2:11" s="13" customFormat="1" ht="12.75">
      <c r="C92" s="305"/>
      <c r="D92" s="305"/>
      <c r="E92" s="306"/>
      <c r="F92" s="306"/>
      <c r="G92" s="306"/>
      <c r="H92" s="306"/>
      <c r="I92" s="306"/>
      <c r="J92" s="306"/>
    </row>
    <row r="93" spans="2:11" s="13" customFormat="1" ht="12.75">
      <c r="C93" s="305"/>
      <c r="D93" s="305"/>
      <c r="E93" s="306"/>
      <c r="F93" s="306"/>
      <c r="G93" s="306"/>
      <c r="H93" s="306"/>
      <c r="I93" s="306"/>
      <c r="J93" s="306"/>
    </row>
    <row r="94" spans="2:11" s="13" customFormat="1" ht="12.75">
      <c r="C94" s="305"/>
      <c r="D94" s="305"/>
      <c r="E94" s="299"/>
      <c r="F94" s="299"/>
      <c r="G94" s="299"/>
      <c r="H94" s="299"/>
      <c r="I94" s="299"/>
      <c r="J94" s="299"/>
    </row>
    <row r="95" spans="2:11" s="13" customFormat="1" ht="12.75">
      <c r="C95" s="372"/>
      <c r="D95" s="373"/>
      <c r="E95" s="299"/>
      <c r="F95" s="299"/>
      <c r="G95" s="299"/>
      <c r="H95" s="299"/>
      <c r="I95" s="299"/>
      <c r="J95" s="299"/>
    </row>
    <row r="96" spans="2:11" s="13" customFormat="1" ht="12.75">
      <c r="C96" s="304" t="s">
        <v>161</v>
      </c>
      <c r="D96" s="304"/>
      <c r="E96" s="299">
        <f>SUM(E88:F94)</f>
        <v>3985544</v>
      </c>
      <c r="F96" s="299"/>
      <c r="G96" s="299">
        <f>SUM(G88:H94)</f>
        <v>1629160</v>
      </c>
      <c r="H96" s="299"/>
      <c r="I96" s="299">
        <f>SUM(I88:J94)</f>
        <v>2356384</v>
      </c>
      <c r="J96" s="299"/>
    </row>
    <row r="97" spans="2:13" s="13" customFormat="1" ht="13.5" customHeight="1"/>
    <row r="98" spans="2:13" s="13" customFormat="1" ht="13.5" customHeight="1"/>
    <row r="99" spans="2:13" ht="17.25" customHeight="1">
      <c r="B99" s="43" t="s">
        <v>274</v>
      </c>
      <c r="D99" s="43"/>
      <c r="E99" s="43"/>
      <c r="F99" s="43"/>
      <c r="G99" s="43"/>
      <c r="H99" s="43"/>
      <c r="I99" s="43"/>
      <c r="J99" s="43"/>
      <c r="K99" s="43"/>
    </row>
    <row r="100" spans="2:13">
      <c r="C100" s="18" t="s">
        <v>269</v>
      </c>
    </row>
    <row r="101" spans="2:13" s="13" customFormat="1" ht="6.75" customHeight="1"/>
    <row r="102" spans="2:13" s="13" customFormat="1" ht="12.75">
      <c r="C102" s="13" t="s">
        <v>275</v>
      </c>
    </row>
    <row r="103" spans="2:13" s="13" customFormat="1" ht="12.75">
      <c r="K103" s="19" t="s">
        <v>176</v>
      </c>
    </row>
    <row r="104" spans="2:13" s="13" customFormat="1" ht="12.75">
      <c r="C104" s="308"/>
      <c r="D104" s="309"/>
      <c r="E104" s="308" t="s">
        <v>276</v>
      </c>
      <c r="F104" s="309"/>
      <c r="G104" s="308" t="s">
        <v>277</v>
      </c>
      <c r="H104" s="310"/>
      <c r="I104" s="309"/>
      <c r="J104" s="308" t="s">
        <v>278</v>
      </c>
      <c r="K104" s="309"/>
    </row>
    <row r="105" spans="2:13" s="13" customFormat="1" ht="12.75">
      <c r="C105" s="311"/>
      <c r="D105" s="312"/>
      <c r="E105" s="308"/>
      <c r="F105" s="309"/>
      <c r="G105" s="308"/>
      <c r="H105" s="310"/>
      <c r="I105" s="309"/>
      <c r="J105" s="308"/>
      <c r="K105" s="309"/>
      <c r="L105" s="313" t="s">
        <v>336</v>
      </c>
      <c r="M105" s="313"/>
    </row>
    <row r="106" spans="2:13" s="13" customFormat="1" ht="12.75">
      <c r="C106" s="311"/>
      <c r="D106" s="312"/>
      <c r="E106" s="308"/>
      <c r="F106" s="309"/>
      <c r="G106" s="308"/>
      <c r="H106" s="310"/>
      <c r="I106" s="309"/>
      <c r="J106" s="308"/>
      <c r="K106" s="309"/>
    </row>
    <row r="107" spans="2:13" s="13" customFormat="1" ht="12.75">
      <c r="C107" s="311"/>
      <c r="D107" s="312"/>
      <c r="E107" s="308"/>
      <c r="F107" s="309"/>
      <c r="G107" s="308"/>
      <c r="H107" s="310"/>
      <c r="I107" s="309"/>
      <c r="J107" s="308"/>
      <c r="K107" s="309"/>
    </row>
    <row r="108" spans="2:13" s="13" customFormat="1" ht="12.75">
      <c r="C108" s="308" t="s">
        <v>280</v>
      </c>
      <c r="D108" s="309"/>
      <c r="E108" s="308"/>
      <c r="F108" s="309"/>
      <c r="G108" s="308"/>
      <c r="H108" s="310"/>
      <c r="I108" s="309"/>
      <c r="J108" s="308"/>
      <c r="K108" s="309"/>
    </row>
    <row r="109" spans="2:13" s="13" customFormat="1" ht="12.75">
      <c r="C109" s="44"/>
      <c r="D109" s="44"/>
      <c r="E109" s="44"/>
      <c r="F109" s="44"/>
      <c r="G109" s="44"/>
      <c r="H109" s="44"/>
      <c r="I109" s="44"/>
      <c r="J109" s="44"/>
      <c r="K109" s="44"/>
    </row>
    <row r="110" spans="2:13" s="13" customFormat="1" ht="12.75">
      <c r="C110" s="44"/>
      <c r="D110" s="44"/>
      <c r="E110" s="44"/>
      <c r="F110" s="44"/>
      <c r="G110" s="44"/>
      <c r="H110" s="44"/>
      <c r="I110" s="44"/>
      <c r="J110" s="44"/>
      <c r="K110" s="44"/>
    </row>
    <row r="111" spans="2:13" ht="14.25">
      <c r="B111" s="43" t="s">
        <v>281</v>
      </c>
      <c r="D111" s="43"/>
      <c r="E111" s="43"/>
      <c r="F111" s="43"/>
      <c r="G111" s="43"/>
      <c r="H111" s="43"/>
      <c r="I111" s="43"/>
      <c r="J111" s="43"/>
      <c r="K111" s="43"/>
    </row>
    <row r="112" spans="2:13" s="13" customFormat="1" ht="7.5" customHeight="1"/>
    <row r="113" spans="2:13" s="13" customFormat="1" ht="12.75">
      <c r="C113" s="13" t="s">
        <v>282</v>
      </c>
    </row>
    <row r="114" spans="2:13" s="13" customFormat="1" ht="12.75">
      <c r="J114" s="19" t="s">
        <v>176</v>
      </c>
    </row>
    <row r="115" spans="2:13" s="13" customFormat="1" ht="12.75">
      <c r="C115" s="308" t="s">
        <v>283</v>
      </c>
      <c r="D115" s="309"/>
      <c r="E115" s="308" t="s">
        <v>284</v>
      </c>
      <c r="F115" s="309"/>
      <c r="G115" s="308" t="s">
        <v>285</v>
      </c>
      <c r="H115" s="309"/>
      <c r="I115" s="308" t="s">
        <v>286</v>
      </c>
      <c r="J115" s="309"/>
    </row>
    <row r="116" spans="2:13" s="13" customFormat="1" ht="12.75">
      <c r="C116" s="311"/>
      <c r="D116" s="312"/>
      <c r="E116" s="308"/>
      <c r="F116" s="309"/>
      <c r="G116" s="308"/>
      <c r="H116" s="309"/>
      <c r="I116" s="308"/>
      <c r="J116" s="309"/>
      <c r="L116" s="314" t="s">
        <v>288</v>
      </c>
      <c r="M116" s="314"/>
    </row>
    <row r="117" spans="2:13" s="13" customFormat="1" ht="12.75">
      <c r="C117" s="311"/>
      <c r="D117" s="312"/>
      <c r="E117" s="308"/>
      <c r="F117" s="309"/>
      <c r="G117" s="308"/>
      <c r="H117" s="309"/>
      <c r="I117" s="308"/>
      <c r="J117" s="309"/>
    </row>
    <row r="118" spans="2:13" s="13" customFormat="1" ht="12.75">
      <c r="C118" s="315"/>
      <c r="D118" s="316"/>
      <c r="E118" s="317"/>
      <c r="F118" s="318"/>
      <c r="G118" s="317"/>
      <c r="H118" s="318"/>
      <c r="I118" s="317"/>
      <c r="J118" s="318"/>
    </row>
    <row r="119" spans="2:13" s="13" customFormat="1" ht="13.5" customHeight="1">
      <c r="C119" s="308" t="s">
        <v>280</v>
      </c>
      <c r="D119" s="309"/>
      <c r="E119" s="308"/>
      <c r="F119" s="309"/>
      <c r="G119" s="308"/>
      <c r="H119" s="309"/>
      <c r="I119" s="308"/>
      <c r="J119" s="309"/>
    </row>
    <row r="120" spans="2:13" s="13" customFormat="1" ht="13.5" customHeight="1"/>
    <row r="121" spans="2:13" s="13" customFormat="1" ht="12.75"/>
    <row r="122" spans="2:13" ht="14.25">
      <c r="B122" s="43" t="s">
        <v>287</v>
      </c>
      <c r="C122" s="43"/>
      <c r="D122" s="43"/>
      <c r="E122" s="43"/>
      <c r="F122" s="43"/>
      <c r="G122" s="43"/>
      <c r="H122" s="43"/>
      <c r="I122" s="43"/>
      <c r="J122" s="43"/>
    </row>
    <row r="123" spans="2:13" s="13" customFormat="1" ht="7.5" customHeight="1"/>
    <row r="124" spans="2:13" s="13" customFormat="1" ht="12.75">
      <c r="C124" s="13" t="s">
        <v>288</v>
      </c>
    </row>
    <row r="125" spans="2:13" s="13" customFormat="1" ht="12.75"/>
    <row r="126" spans="2:13" s="13" customFormat="1" ht="12.75"/>
    <row r="127" spans="2:13" ht="14.25">
      <c r="B127" s="43" t="s">
        <v>289</v>
      </c>
      <c r="D127" s="43"/>
      <c r="E127" s="43"/>
      <c r="F127" s="43"/>
      <c r="G127" s="43"/>
      <c r="H127" s="43"/>
      <c r="I127" s="43"/>
      <c r="J127" s="43"/>
      <c r="K127" s="43"/>
    </row>
    <row r="128" spans="2:13" ht="14.25">
      <c r="B128" s="43" t="s">
        <v>203</v>
      </c>
      <c r="D128" s="43"/>
      <c r="E128" s="43"/>
      <c r="F128" s="43"/>
      <c r="G128" s="43"/>
      <c r="H128" s="43"/>
      <c r="I128" s="43"/>
      <c r="J128" s="43"/>
      <c r="K128" s="43"/>
    </row>
    <row r="129" spans="2:3" s="13" customFormat="1" ht="6" customHeight="1"/>
    <row r="130" spans="2:3" s="13" customFormat="1" ht="12.75">
      <c r="C130" s="13" t="s">
        <v>288</v>
      </c>
    </row>
    <row r="131" spans="2:3" s="13" customFormat="1" ht="12.75">
      <c r="B131" s="1"/>
    </row>
    <row r="132" spans="2:3" s="13" customFormat="1" ht="12.75"/>
    <row r="133" spans="2:3" s="13" customFormat="1" ht="12.75"/>
    <row r="134" spans="2:3" s="13" customFormat="1" ht="12.75"/>
    <row r="135" spans="2:3" s="13" customFormat="1" ht="12.75"/>
    <row r="136" spans="2:3" s="13" customFormat="1" ht="12.75"/>
  </sheetData>
  <mergeCells count="120">
    <mergeCell ref="C118:D118"/>
    <mergeCell ref="E118:F118"/>
    <mergeCell ref="G118:H118"/>
    <mergeCell ref="I118:J118"/>
    <mergeCell ref="C119:D119"/>
    <mergeCell ref="E119:F119"/>
    <mergeCell ref="G119:H119"/>
    <mergeCell ref="I119:J119"/>
    <mergeCell ref="C116:D116"/>
    <mergeCell ref="E116:F116"/>
    <mergeCell ref="G116:H116"/>
    <mergeCell ref="I116:J116"/>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L105:M105"/>
    <mergeCell ref="C106:D106"/>
    <mergeCell ref="E106:F106"/>
    <mergeCell ref="G106:I106"/>
    <mergeCell ref="J106:K106"/>
    <mergeCell ref="C107:D107"/>
    <mergeCell ref="E107:F107"/>
    <mergeCell ref="G107:I107"/>
    <mergeCell ref="J107:K107"/>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89:D89"/>
    <mergeCell ref="E89:F89"/>
    <mergeCell ref="G89:H89"/>
    <mergeCell ref="I89:J89"/>
    <mergeCell ref="C90:D90"/>
    <mergeCell ref="E90:F90"/>
    <mergeCell ref="G90:H90"/>
    <mergeCell ref="I90:J90"/>
    <mergeCell ref="I77:J77"/>
    <mergeCell ref="C87:D87"/>
    <mergeCell ref="E87:F87"/>
    <mergeCell ref="G87:H87"/>
    <mergeCell ref="I87:J87"/>
    <mergeCell ref="C88:D88"/>
    <mergeCell ref="E88:F88"/>
    <mergeCell ref="G88:H88"/>
    <mergeCell ref="I88:J88"/>
    <mergeCell ref="G69:H69"/>
    <mergeCell ref="G70:H70"/>
    <mergeCell ref="G71:H71"/>
    <mergeCell ref="L74:M74"/>
    <mergeCell ref="I75:J75"/>
    <mergeCell ref="D76:H76"/>
    <mergeCell ref="I76:J76"/>
    <mergeCell ref="C53:D53"/>
    <mergeCell ref="E53:F53"/>
    <mergeCell ref="G53:H53"/>
    <mergeCell ref="I53:J53"/>
    <mergeCell ref="K53:L53"/>
    <mergeCell ref="C54:D54"/>
    <mergeCell ref="E54:F54"/>
    <mergeCell ref="G54:H54"/>
    <mergeCell ref="I54:J54"/>
    <mergeCell ref="K54:L54"/>
    <mergeCell ref="C51:D51"/>
    <mergeCell ref="E51:F51"/>
    <mergeCell ref="G51:H51"/>
    <mergeCell ref="I51:J51"/>
    <mergeCell ref="K51:L51"/>
    <mergeCell ref="C52:D52"/>
    <mergeCell ref="E52:F52"/>
    <mergeCell ref="G52:H52"/>
    <mergeCell ref="I52:J52"/>
    <mergeCell ref="K52:L52"/>
    <mergeCell ref="C2:L2"/>
    <mergeCell ref="C6:K6"/>
    <mergeCell ref="C27:K27"/>
    <mergeCell ref="C33:K33"/>
    <mergeCell ref="C38:K38"/>
    <mergeCell ref="C50:D50"/>
    <mergeCell ref="E50:F50"/>
    <mergeCell ref="G50:H50"/>
    <mergeCell ref="I50:J50"/>
    <mergeCell ref="K50:L50"/>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0" max="12"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M131"/>
  <sheetViews>
    <sheetView topLeftCell="A19" zoomScaleNormal="100" zoomScaleSheetLayoutView="100" workbookViewId="0">
      <selection activeCell="I184" sqref="I184"/>
    </sheetView>
  </sheetViews>
  <sheetFormatPr defaultColWidth="9" defaultRowHeight="13.5"/>
  <cols>
    <col min="1" max="1" width="3.5" style="12" customWidth="1"/>
    <col min="2" max="2" width="5" style="12" customWidth="1"/>
    <col min="3" max="3" width="6.875" style="12" customWidth="1"/>
    <col min="4" max="4" width="9.25" style="12" customWidth="1"/>
    <col min="5" max="12" width="8.5" style="12" customWidth="1"/>
    <col min="13" max="13" width="7.75" style="12" customWidth="1"/>
    <col min="14" max="16384" width="9" style="12"/>
  </cols>
  <sheetData>
    <row r="1" spans="2:12" ht="29.25" customHeight="1">
      <c r="L1" s="133" t="s">
        <v>477</v>
      </c>
    </row>
    <row r="2" spans="2:12" ht="17.25">
      <c r="C2" s="320" t="s">
        <v>478</v>
      </c>
      <c r="D2" s="320"/>
      <c r="E2" s="320"/>
      <c r="F2" s="320"/>
      <c r="G2" s="320"/>
      <c r="H2" s="320"/>
      <c r="I2" s="320"/>
      <c r="J2" s="320"/>
      <c r="K2" s="320"/>
      <c r="L2" s="320"/>
    </row>
    <row r="3" spans="2:12" ht="17.25">
      <c r="C3" s="194"/>
      <c r="D3" s="194"/>
      <c r="E3" s="194"/>
      <c r="F3" s="194"/>
      <c r="G3" s="194"/>
      <c r="H3" s="194"/>
      <c r="I3" s="194"/>
      <c r="J3" s="194"/>
      <c r="K3" s="194"/>
    </row>
    <row r="5" spans="2:12" ht="14.25">
      <c r="B5" s="43" t="s">
        <v>238</v>
      </c>
      <c r="D5" s="43"/>
      <c r="E5" s="43"/>
      <c r="F5" s="43"/>
      <c r="G5" s="43"/>
      <c r="H5" s="43"/>
      <c r="I5" s="43"/>
      <c r="J5" s="43"/>
      <c r="K5" s="43"/>
    </row>
    <row r="6" spans="2:12" s="13" customFormat="1" ht="12.75">
      <c r="C6" s="313"/>
      <c r="D6" s="313"/>
      <c r="E6" s="313"/>
      <c r="F6" s="313"/>
      <c r="G6" s="313"/>
      <c r="H6" s="313"/>
      <c r="I6" s="313"/>
      <c r="J6" s="313"/>
      <c r="K6" s="313"/>
    </row>
    <row r="7" spans="2:12" s="13" customFormat="1" ht="12.75">
      <c r="C7" s="13" t="s">
        <v>239</v>
      </c>
    </row>
    <row r="8" spans="2:12" s="13" customFormat="1" ht="12.75">
      <c r="C8" s="19" t="s">
        <v>6</v>
      </c>
      <c r="D8" s="13" t="s">
        <v>3</v>
      </c>
    </row>
    <row r="9" spans="2:12" s="13" customFormat="1" ht="12.75"/>
    <row r="10" spans="2:12" s="13" customFormat="1" ht="12.75">
      <c r="C10" s="13" t="s">
        <v>240</v>
      </c>
    </row>
    <row r="11" spans="2:12" s="13" customFormat="1" ht="12.75">
      <c r="C11" s="19" t="s">
        <v>6</v>
      </c>
      <c r="D11" s="13" t="s">
        <v>3</v>
      </c>
    </row>
    <row r="12" spans="2:12" s="13" customFormat="1" ht="12.75"/>
    <row r="13" spans="2:12" s="13" customFormat="1" ht="12.75">
      <c r="C13" s="13" t="s">
        <v>241</v>
      </c>
    </row>
    <row r="14" spans="2:12" s="13" customFormat="1" ht="12.75">
      <c r="C14" s="19" t="s">
        <v>6</v>
      </c>
      <c r="D14" s="13" t="s">
        <v>292</v>
      </c>
    </row>
    <row r="15" spans="2:12" s="13" customFormat="1" ht="12.75">
      <c r="C15" s="19" t="s">
        <v>6</v>
      </c>
      <c r="D15" s="13" t="s">
        <v>350</v>
      </c>
    </row>
    <row r="16" spans="2:12" s="13" customFormat="1" ht="12.75">
      <c r="D16" s="11" t="s">
        <v>351</v>
      </c>
      <c r="E16" s="24"/>
      <c r="F16" s="24"/>
      <c r="G16" s="24"/>
      <c r="H16" s="24"/>
      <c r="I16" s="24"/>
      <c r="J16" s="24"/>
      <c r="K16" s="24"/>
      <c r="L16" s="22"/>
    </row>
    <row r="17" spans="2:12" s="13" customFormat="1" ht="12.75">
      <c r="D17" s="13" t="s">
        <v>352</v>
      </c>
    </row>
    <row r="18" spans="2:12" s="13" customFormat="1" ht="12.75">
      <c r="D18" s="11"/>
      <c r="E18" s="24"/>
      <c r="F18" s="24"/>
      <c r="G18" s="24"/>
      <c r="H18" s="24"/>
      <c r="I18" s="24"/>
      <c r="J18" s="24"/>
      <c r="K18" s="24"/>
      <c r="L18" s="22"/>
    </row>
    <row r="19" spans="2:12" s="13" customFormat="1" ht="12.75"/>
    <row r="20" spans="2:12" s="13" customFormat="1" ht="12.75"/>
    <row r="21" spans="2:12" s="13" customFormat="1" ht="12.75">
      <c r="C21" s="13" t="s">
        <v>244</v>
      </c>
    </row>
    <row r="22" spans="2:12" s="13" customFormat="1" ht="12.75">
      <c r="C22" s="19" t="s">
        <v>6</v>
      </c>
      <c r="D22" s="13" t="s">
        <v>15</v>
      </c>
      <c r="F22" s="13" t="s">
        <v>3</v>
      </c>
    </row>
    <row r="23" spans="2:12" s="13" customFormat="1" ht="12.75">
      <c r="C23" s="19" t="s">
        <v>6</v>
      </c>
      <c r="D23" s="13" t="s">
        <v>19</v>
      </c>
      <c r="F23" s="13" t="s">
        <v>247</v>
      </c>
    </row>
    <row r="24" spans="2:12" s="13" customFormat="1" ht="12.75">
      <c r="C24" s="19"/>
      <c r="F24" s="13" t="s">
        <v>248</v>
      </c>
    </row>
    <row r="25" spans="2:12" s="13" customFormat="1" ht="12.75">
      <c r="C25" s="19"/>
      <c r="F25" s="13" t="s">
        <v>249</v>
      </c>
    </row>
    <row r="26" spans="2:12" s="13" customFormat="1" ht="12.75">
      <c r="C26" s="19" t="s">
        <v>6</v>
      </c>
      <c r="D26" s="13" t="s">
        <v>22</v>
      </c>
      <c r="F26" s="13" t="s">
        <v>342</v>
      </c>
    </row>
    <row r="27" spans="2:12" s="13" customFormat="1" ht="12.75">
      <c r="F27" s="13" t="s">
        <v>343</v>
      </c>
    </row>
    <row r="28" spans="2:12" s="13" customFormat="1" ht="12.75">
      <c r="F28" s="13" t="s">
        <v>27</v>
      </c>
    </row>
    <row r="29" spans="2:12" s="13" customFormat="1" ht="12.75"/>
    <row r="30" spans="2:12" ht="14.25">
      <c r="B30" s="43" t="s">
        <v>252</v>
      </c>
      <c r="D30" s="43"/>
      <c r="E30" s="43"/>
      <c r="F30" s="43"/>
      <c r="G30" s="43"/>
      <c r="H30" s="43"/>
      <c r="I30" s="43"/>
      <c r="J30" s="43"/>
      <c r="K30" s="43"/>
    </row>
    <row r="31" spans="2:12" s="13" customFormat="1" ht="12.75"/>
    <row r="32" spans="2:12" s="13" customFormat="1" ht="13.5" customHeight="1">
      <c r="C32" s="313" t="s">
        <v>3</v>
      </c>
      <c r="D32" s="313"/>
      <c r="E32" s="313"/>
      <c r="F32" s="313"/>
    </row>
    <row r="33" spans="2:11" s="13" customFormat="1" ht="12.75">
      <c r="C33" s="193"/>
      <c r="D33" s="193"/>
      <c r="E33" s="193"/>
      <c r="F33" s="193"/>
      <c r="G33" s="193"/>
      <c r="H33" s="193"/>
      <c r="I33" s="193"/>
      <c r="J33" s="193"/>
      <c r="K33" s="193"/>
    </row>
    <row r="34" spans="2:11" s="13" customFormat="1" ht="12.75"/>
    <row r="35" spans="2:11" ht="14.25">
      <c r="B35" s="43" t="s">
        <v>253</v>
      </c>
      <c r="D35" s="43"/>
      <c r="E35" s="43"/>
      <c r="F35" s="43"/>
      <c r="G35" s="43"/>
      <c r="H35" s="43"/>
      <c r="I35" s="43"/>
      <c r="J35" s="43"/>
      <c r="K35" s="43"/>
    </row>
    <row r="36" spans="2:11" s="13" customFormat="1" ht="12.75">
      <c r="C36" s="193"/>
      <c r="D36" s="193"/>
      <c r="E36" s="193"/>
      <c r="F36" s="193"/>
      <c r="G36" s="193"/>
      <c r="H36" s="193"/>
      <c r="I36" s="193"/>
      <c r="J36" s="193"/>
      <c r="K36" s="193"/>
    </row>
    <row r="37" spans="2:11" s="13" customFormat="1" ht="12.75">
      <c r="C37" s="313" t="s">
        <v>301</v>
      </c>
      <c r="D37" s="313"/>
      <c r="E37" s="313"/>
      <c r="F37" s="313"/>
      <c r="G37" s="313"/>
      <c r="H37" s="313"/>
      <c r="I37" s="313"/>
      <c r="J37" s="313"/>
      <c r="K37" s="313"/>
    </row>
    <row r="38" spans="2:11" s="13" customFormat="1" ht="12.75">
      <c r="C38" s="22" t="s">
        <v>344</v>
      </c>
    </row>
    <row r="39" spans="2:11" s="13" customFormat="1" ht="12.75"/>
    <row r="40" spans="2:11" ht="24.75" customHeight="1">
      <c r="B40" s="25" t="s">
        <v>255</v>
      </c>
      <c r="D40" s="25"/>
      <c r="E40" s="25"/>
      <c r="F40" s="25"/>
      <c r="G40" s="25"/>
      <c r="H40" s="25"/>
      <c r="I40" s="25"/>
      <c r="J40" s="25"/>
      <c r="K40" s="25"/>
    </row>
    <row r="41" spans="2:11" s="16" customFormat="1" ht="16.5" customHeight="1">
      <c r="C41" s="321" t="s">
        <v>256</v>
      </c>
      <c r="D41" s="321"/>
      <c r="E41" s="321"/>
      <c r="F41" s="321"/>
      <c r="G41" s="321"/>
      <c r="H41" s="321"/>
      <c r="I41" s="321"/>
      <c r="J41" s="321"/>
      <c r="K41" s="321"/>
    </row>
    <row r="42" spans="2:11" s="13" customFormat="1" ht="14.25" customHeight="1">
      <c r="C42" s="28" t="s">
        <v>479</v>
      </c>
      <c r="D42" s="28"/>
      <c r="E42" s="28"/>
      <c r="F42" s="28"/>
      <c r="G42" s="28"/>
      <c r="H42" s="28"/>
      <c r="I42" s="28"/>
      <c r="J42" s="28"/>
      <c r="K42" s="28"/>
    </row>
    <row r="43" spans="2:11" s="13" customFormat="1" ht="15" customHeight="1">
      <c r="C43" s="22" t="s">
        <v>354</v>
      </c>
      <c r="D43" s="22"/>
      <c r="E43" s="22"/>
      <c r="F43" s="22"/>
    </row>
    <row r="44" spans="2:11" s="13" customFormat="1" ht="12.75">
      <c r="C44" s="127" t="s">
        <v>87</v>
      </c>
      <c r="D44" s="22" t="s">
        <v>480</v>
      </c>
      <c r="E44" s="22"/>
      <c r="F44" s="22"/>
    </row>
    <row r="45" spans="2:11" s="13" customFormat="1" ht="12.75">
      <c r="C45" s="127" t="s">
        <v>91</v>
      </c>
      <c r="D45" s="22" t="s">
        <v>481</v>
      </c>
      <c r="E45" s="22"/>
      <c r="F45" s="22"/>
    </row>
    <row r="46" spans="2:11" s="13" customFormat="1" ht="12.75">
      <c r="C46" s="127" t="s">
        <v>101</v>
      </c>
      <c r="D46" s="22" t="s">
        <v>482</v>
      </c>
      <c r="E46" s="22"/>
      <c r="F46" s="22"/>
    </row>
    <row r="47" spans="2:11" s="13" customFormat="1" ht="12.75">
      <c r="C47" s="127"/>
      <c r="D47" s="22"/>
      <c r="E47" s="22"/>
      <c r="F47" s="22"/>
    </row>
    <row r="48" spans="2:11" s="13" customFormat="1" ht="12.75"/>
    <row r="49" spans="2:12" ht="14.25">
      <c r="B49" s="43" t="s">
        <v>262</v>
      </c>
      <c r="D49" s="43"/>
      <c r="E49" s="43"/>
      <c r="F49" s="43"/>
      <c r="G49" s="43"/>
      <c r="H49" s="43"/>
      <c r="I49" s="43"/>
      <c r="J49" s="43"/>
      <c r="K49" s="43"/>
    </row>
    <row r="50" spans="2:12" s="13" customFormat="1" ht="12.75"/>
    <row r="51" spans="2:12" s="13" customFormat="1" ht="12.75" customHeight="1">
      <c r="C51" s="24" t="s">
        <v>3</v>
      </c>
      <c r="D51" s="24"/>
      <c r="E51" s="24"/>
      <c r="F51" s="24"/>
      <c r="G51" s="24"/>
      <c r="H51" s="24"/>
      <c r="I51" s="24"/>
      <c r="J51" s="24"/>
      <c r="K51" s="24"/>
      <c r="L51" s="22"/>
    </row>
    <row r="52" spans="2:12" s="13" customFormat="1" ht="12.75" customHeight="1">
      <c r="C52" s="24"/>
      <c r="D52" s="24"/>
      <c r="E52" s="24"/>
      <c r="F52" s="24"/>
      <c r="G52" s="24"/>
      <c r="H52" s="24"/>
      <c r="I52" s="24"/>
      <c r="J52" s="24"/>
      <c r="K52" s="24"/>
      <c r="L52" s="22"/>
    </row>
    <row r="53" spans="2:12" s="13" customFormat="1" ht="12.75"/>
    <row r="54" spans="2:12" s="13" customFormat="1" ht="12.75"/>
    <row r="55" spans="2:12" ht="14.25" customHeight="1">
      <c r="B55" s="26" t="s">
        <v>263</v>
      </c>
      <c r="D55" s="26"/>
      <c r="E55" s="26"/>
      <c r="F55" s="26"/>
      <c r="G55" s="26"/>
      <c r="H55" s="26"/>
      <c r="I55" s="26"/>
      <c r="J55" s="26"/>
      <c r="K55" s="26"/>
    </row>
    <row r="56" spans="2:12" s="13" customFormat="1" ht="12.75">
      <c r="C56" s="313"/>
      <c r="D56" s="313"/>
      <c r="E56" s="313"/>
      <c r="F56" s="313"/>
      <c r="G56" s="313"/>
      <c r="H56" s="313"/>
      <c r="I56" s="313"/>
      <c r="J56" s="313"/>
      <c r="K56" s="313"/>
    </row>
    <row r="57" spans="2:12" s="13" customFormat="1" ht="12.75" customHeight="1">
      <c r="C57" s="24" t="s">
        <v>3</v>
      </c>
      <c r="D57" s="24"/>
      <c r="E57" s="24"/>
      <c r="F57" s="24"/>
      <c r="G57" s="24"/>
      <c r="H57" s="24"/>
      <c r="I57" s="24"/>
      <c r="J57" s="24"/>
      <c r="K57" s="24"/>
      <c r="L57" s="22"/>
    </row>
    <row r="58" spans="2:12" s="13" customFormat="1" ht="12.75" customHeight="1">
      <c r="C58" s="24"/>
      <c r="D58" s="24"/>
      <c r="E58" s="24"/>
      <c r="F58" s="24"/>
      <c r="G58" s="24"/>
      <c r="H58" s="24"/>
      <c r="I58" s="24"/>
      <c r="J58" s="24"/>
      <c r="K58" s="24"/>
      <c r="L58" s="22"/>
    </row>
    <row r="59" spans="2:12" s="13" customFormat="1" ht="12.75" customHeight="1">
      <c r="C59" s="24"/>
      <c r="D59" s="24"/>
      <c r="E59" s="24"/>
      <c r="F59" s="24"/>
      <c r="G59" s="24"/>
      <c r="H59" s="24"/>
      <c r="I59" s="24"/>
      <c r="J59" s="24"/>
      <c r="K59" s="24"/>
      <c r="L59" s="22"/>
    </row>
    <row r="60" spans="2:12" s="13" customFormat="1" ht="12.75" customHeight="1"/>
    <row r="61" spans="2:12" s="13" customFormat="1" ht="12.75" customHeight="1">
      <c r="C61" s="24"/>
      <c r="D61" s="24"/>
      <c r="E61" s="24"/>
      <c r="F61" s="24"/>
      <c r="G61" s="24"/>
      <c r="H61" s="24"/>
      <c r="I61" s="24"/>
      <c r="J61" s="24"/>
      <c r="K61" s="24"/>
      <c r="L61" s="22"/>
    </row>
    <row r="62" spans="2:12" s="13" customFormat="1" ht="16.5" customHeight="1">
      <c r="C62" s="24"/>
      <c r="D62" s="24"/>
      <c r="E62" s="24"/>
      <c r="F62" s="24"/>
      <c r="G62" s="24"/>
      <c r="H62" s="24"/>
      <c r="I62" s="24"/>
      <c r="J62" s="24"/>
      <c r="K62" s="24"/>
      <c r="L62" s="22"/>
    </row>
    <row r="63" spans="2:12" s="13" customFormat="1" ht="16.5" customHeight="1">
      <c r="C63" s="24"/>
      <c r="D63" s="24"/>
      <c r="E63" s="24"/>
      <c r="F63" s="24"/>
      <c r="G63" s="24"/>
      <c r="H63" s="24"/>
      <c r="I63" s="24"/>
      <c r="J63" s="24"/>
      <c r="K63" s="24"/>
      <c r="L63" s="22"/>
    </row>
    <row r="64" spans="2:12" s="13" customFormat="1" ht="12.75"/>
    <row r="65" spans="2:13" ht="14.25">
      <c r="B65" s="43" t="s">
        <v>264</v>
      </c>
      <c r="D65" s="43"/>
      <c r="E65" s="43"/>
      <c r="F65" s="43"/>
      <c r="G65" s="43"/>
      <c r="H65" s="43"/>
      <c r="I65" s="43"/>
      <c r="J65" s="43"/>
      <c r="K65" s="43"/>
    </row>
    <row r="66" spans="2:13" s="13" customFormat="1" ht="14.25" customHeight="1"/>
    <row r="67" spans="2:13" s="13" customFormat="1" ht="12.75">
      <c r="C67" s="13" t="s">
        <v>265</v>
      </c>
    </row>
    <row r="68" spans="2:13" s="13" customFormat="1" ht="13.5" customHeight="1">
      <c r="D68" s="13" t="s">
        <v>168</v>
      </c>
      <c r="G68" s="300">
        <v>0</v>
      </c>
      <c r="H68" s="300"/>
      <c r="I68" s="13" t="s">
        <v>169</v>
      </c>
    </row>
    <row r="69" spans="2:13" s="13" customFormat="1" ht="14.25" customHeight="1" thickBot="1">
      <c r="D69" s="13" t="s">
        <v>170</v>
      </c>
      <c r="G69" s="301">
        <v>0</v>
      </c>
      <c r="H69" s="301"/>
      <c r="I69" s="13" t="s">
        <v>169</v>
      </c>
    </row>
    <row r="70" spans="2:13" s="13" customFormat="1" ht="13.5" customHeight="1">
      <c r="D70" s="37"/>
      <c r="E70" s="37" t="s">
        <v>171</v>
      </c>
      <c r="F70" s="37"/>
      <c r="G70" s="302">
        <f>SUM(G68:H69)</f>
        <v>0</v>
      </c>
      <c r="H70" s="302"/>
      <c r="I70" s="13" t="s">
        <v>169</v>
      </c>
    </row>
    <row r="71" spans="2:13" s="13" customFormat="1" ht="12.75" customHeight="1"/>
    <row r="72" spans="2:13" s="13" customFormat="1" ht="12.75">
      <c r="C72" s="13" t="s">
        <v>266</v>
      </c>
      <c r="L72" s="324" t="s">
        <v>3</v>
      </c>
      <c r="M72" s="324"/>
    </row>
    <row r="73" spans="2:13" s="13" customFormat="1" ht="12.75">
      <c r="D73" s="13" t="s">
        <v>173</v>
      </c>
      <c r="G73" s="19"/>
      <c r="H73" s="19"/>
      <c r="I73" s="300">
        <v>0</v>
      </c>
      <c r="J73" s="300"/>
      <c r="K73" s="13" t="s">
        <v>169</v>
      </c>
    </row>
    <row r="74" spans="2:13" s="13" customFormat="1" thickBot="1">
      <c r="D74" s="303" t="s">
        <v>267</v>
      </c>
      <c r="E74" s="303"/>
      <c r="F74" s="303"/>
      <c r="G74" s="303"/>
      <c r="H74" s="303"/>
      <c r="I74" s="301">
        <v>0</v>
      </c>
      <c r="J74" s="301"/>
      <c r="K74" s="13" t="s">
        <v>169</v>
      </c>
    </row>
    <row r="75" spans="2:13" s="13" customFormat="1" ht="12.75">
      <c r="D75" s="37"/>
      <c r="E75" s="37" t="s">
        <v>171</v>
      </c>
      <c r="F75" s="37"/>
      <c r="G75" s="37"/>
      <c r="H75" s="36"/>
      <c r="I75" s="302">
        <f>SUM(I73:J74)</f>
        <v>0</v>
      </c>
      <c r="J75" s="302"/>
      <c r="K75" s="13" t="s">
        <v>169</v>
      </c>
    </row>
    <row r="76" spans="2:13" s="13" customFormat="1" ht="6" customHeight="1"/>
    <row r="77" spans="2:13" s="13" customFormat="1" ht="12.75"/>
    <row r="78" spans="2:13" s="13" customFormat="1" ht="12.75"/>
    <row r="79" spans="2:13" s="13" customFormat="1" ht="12.75"/>
    <row r="80" spans="2:13" ht="14.25">
      <c r="B80" s="43" t="s">
        <v>268</v>
      </c>
      <c r="D80" s="43"/>
      <c r="E80" s="43"/>
      <c r="F80" s="43"/>
      <c r="G80" s="43"/>
      <c r="H80" s="43"/>
      <c r="I80" s="43"/>
      <c r="J80" s="43"/>
      <c r="K80" s="43"/>
    </row>
    <row r="81" spans="2:11">
      <c r="C81" s="18" t="s">
        <v>269</v>
      </c>
    </row>
    <row r="82" spans="2:11" s="13" customFormat="1" ht="7.5" customHeight="1"/>
    <row r="83" spans="2:11" s="13" customFormat="1" ht="12.75">
      <c r="C83" s="13" t="s">
        <v>270</v>
      </c>
    </row>
    <row r="84" spans="2:11" s="13" customFormat="1" ht="12.75">
      <c r="J84" s="19" t="s">
        <v>176</v>
      </c>
    </row>
    <row r="85" spans="2:11" s="13" customFormat="1" ht="12.75">
      <c r="C85" s="304"/>
      <c r="D85" s="304"/>
      <c r="E85" s="304" t="s">
        <v>177</v>
      </c>
      <c r="F85" s="304"/>
      <c r="G85" s="304" t="s">
        <v>178</v>
      </c>
      <c r="H85" s="304"/>
      <c r="I85" s="304" t="s">
        <v>158</v>
      </c>
      <c r="J85" s="304"/>
    </row>
    <row r="86" spans="2:11" s="13" customFormat="1" ht="12.75">
      <c r="C86" s="232" t="s">
        <v>483</v>
      </c>
      <c r="D86" s="233"/>
      <c r="E86" s="229">
        <v>224490</v>
      </c>
      <c r="F86" s="229"/>
      <c r="G86" s="229">
        <v>132164</v>
      </c>
      <c r="H86" s="229"/>
      <c r="I86" s="229">
        <f>E86-G86</f>
        <v>92326</v>
      </c>
      <c r="J86" s="229"/>
    </row>
    <row r="87" spans="2:11" s="13" customFormat="1" ht="12.75">
      <c r="C87" s="232" t="s">
        <v>184</v>
      </c>
      <c r="D87" s="233"/>
      <c r="E87" s="229">
        <v>434720</v>
      </c>
      <c r="F87" s="229"/>
      <c r="G87" s="229">
        <v>18501</v>
      </c>
      <c r="H87" s="229"/>
      <c r="I87" s="229">
        <f>E87-G87</f>
        <v>416219</v>
      </c>
      <c r="J87" s="229"/>
    </row>
    <row r="88" spans="2:11" s="13" customFormat="1" ht="12.75">
      <c r="C88" s="305"/>
      <c r="D88" s="305"/>
      <c r="E88" s="306"/>
      <c r="F88" s="306"/>
      <c r="G88" s="306"/>
      <c r="H88" s="306"/>
      <c r="I88" s="306"/>
      <c r="J88" s="306"/>
    </row>
    <row r="89" spans="2:11" s="13" customFormat="1" ht="12.75">
      <c r="C89" s="305"/>
      <c r="D89" s="305"/>
      <c r="E89" s="299"/>
      <c r="F89" s="299"/>
      <c r="G89" s="299"/>
      <c r="H89" s="299"/>
      <c r="I89" s="299"/>
      <c r="J89" s="299"/>
    </row>
    <row r="90" spans="2:11" s="13" customFormat="1" ht="12.75">
      <c r="C90" s="372"/>
      <c r="D90" s="373"/>
      <c r="E90" s="299"/>
      <c r="F90" s="299"/>
      <c r="G90" s="299"/>
      <c r="H90" s="299"/>
      <c r="I90" s="299"/>
      <c r="J90" s="299"/>
    </row>
    <row r="91" spans="2:11" s="13" customFormat="1" ht="12.75">
      <c r="C91" s="304" t="s">
        <v>161</v>
      </c>
      <c r="D91" s="304"/>
      <c r="E91" s="299">
        <f>SUM(E86:F89)</f>
        <v>659210</v>
      </c>
      <c r="F91" s="299"/>
      <c r="G91" s="299">
        <f>SUM(G86:H89)</f>
        <v>150665</v>
      </c>
      <c r="H91" s="299"/>
      <c r="I91" s="299">
        <f>SUM(I86:J89)</f>
        <v>508545</v>
      </c>
      <c r="J91" s="299"/>
    </row>
    <row r="92" spans="2:11" s="13" customFormat="1" ht="13.5" customHeight="1"/>
    <row r="93" spans="2:11" s="13" customFormat="1" ht="13.5" customHeight="1"/>
    <row r="94" spans="2:11" ht="17.25" customHeight="1">
      <c r="B94" s="43" t="s">
        <v>274</v>
      </c>
      <c r="D94" s="43"/>
      <c r="E94" s="43"/>
      <c r="F94" s="43"/>
      <c r="G94" s="43"/>
      <c r="H94" s="43"/>
      <c r="I94" s="43"/>
      <c r="J94" s="43"/>
      <c r="K94" s="43"/>
    </row>
    <row r="95" spans="2:11">
      <c r="C95" s="18" t="s">
        <v>269</v>
      </c>
    </row>
    <row r="96" spans="2:11" s="13" customFormat="1" ht="6.75" customHeight="1"/>
    <row r="97" spans="2:13" s="13" customFormat="1" ht="12.75">
      <c r="C97" s="13" t="s">
        <v>275</v>
      </c>
    </row>
    <row r="98" spans="2:13" s="13" customFormat="1" ht="12.75">
      <c r="K98" s="19" t="s">
        <v>176</v>
      </c>
    </row>
    <row r="99" spans="2:13" s="13" customFormat="1" ht="12.75">
      <c r="C99" s="308"/>
      <c r="D99" s="309"/>
      <c r="E99" s="308" t="s">
        <v>276</v>
      </c>
      <c r="F99" s="309"/>
      <c r="G99" s="308" t="s">
        <v>277</v>
      </c>
      <c r="H99" s="310"/>
      <c r="I99" s="309"/>
      <c r="J99" s="308" t="s">
        <v>278</v>
      </c>
      <c r="K99" s="309"/>
    </row>
    <row r="100" spans="2:13" s="13" customFormat="1" ht="12.75">
      <c r="C100" s="311"/>
      <c r="D100" s="312"/>
      <c r="E100" s="308"/>
      <c r="F100" s="309"/>
      <c r="G100" s="308"/>
      <c r="H100" s="310"/>
      <c r="I100" s="309"/>
      <c r="J100" s="308"/>
      <c r="K100" s="309"/>
      <c r="L100" s="313" t="s">
        <v>336</v>
      </c>
      <c r="M100" s="313"/>
    </row>
    <row r="101" spans="2:13" s="13" customFormat="1" ht="12.75">
      <c r="C101" s="311"/>
      <c r="D101" s="312"/>
      <c r="E101" s="308"/>
      <c r="F101" s="309"/>
      <c r="G101" s="308"/>
      <c r="H101" s="310"/>
      <c r="I101" s="309"/>
      <c r="J101" s="308"/>
      <c r="K101" s="309"/>
    </row>
    <row r="102" spans="2:13" s="13" customFormat="1" ht="12.75">
      <c r="C102" s="311"/>
      <c r="D102" s="312"/>
      <c r="E102" s="308"/>
      <c r="F102" s="309"/>
      <c r="G102" s="308"/>
      <c r="H102" s="310"/>
      <c r="I102" s="309"/>
      <c r="J102" s="308"/>
      <c r="K102" s="309"/>
    </row>
    <row r="103" spans="2:13" s="13" customFormat="1" ht="12.75">
      <c r="C103" s="308" t="s">
        <v>280</v>
      </c>
      <c r="D103" s="309"/>
      <c r="E103" s="308"/>
      <c r="F103" s="309"/>
      <c r="G103" s="308"/>
      <c r="H103" s="310"/>
      <c r="I103" s="309"/>
      <c r="J103" s="308"/>
      <c r="K103" s="309"/>
    </row>
    <row r="104" spans="2:13" s="13" customFormat="1" ht="12.75">
      <c r="C104" s="44"/>
      <c r="D104" s="44"/>
      <c r="E104" s="44"/>
      <c r="F104" s="44"/>
      <c r="G104" s="44"/>
      <c r="H104" s="44"/>
      <c r="I104" s="44"/>
      <c r="J104" s="44"/>
      <c r="K104" s="44"/>
    </row>
    <row r="105" spans="2:13" s="13" customFormat="1" ht="12.75">
      <c r="C105" s="44"/>
      <c r="D105" s="44"/>
      <c r="E105" s="44"/>
      <c r="F105" s="44"/>
      <c r="G105" s="44"/>
      <c r="H105" s="44"/>
      <c r="I105" s="44"/>
      <c r="J105" s="44"/>
      <c r="K105" s="44"/>
    </row>
    <row r="106" spans="2:13" ht="14.25">
      <c r="B106" s="43" t="s">
        <v>281</v>
      </c>
      <c r="D106" s="43"/>
      <c r="E106" s="43"/>
      <c r="F106" s="43"/>
      <c r="G106" s="43"/>
      <c r="H106" s="43"/>
      <c r="I106" s="43"/>
      <c r="J106" s="43"/>
      <c r="K106" s="43"/>
    </row>
    <row r="107" spans="2:13" s="13" customFormat="1" ht="7.5" customHeight="1"/>
    <row r="108" spans="2:13" s="13" customFormat="1" ht="12.75">
      <c r="C108" s="13" t="s">
        <v>282</v>
      </c>
    </row>
    <row r="109" spans="2:13" s="13" customFormat="1" ht="12.75">
      <c r="J109" s="19" t="s">
        <v>176</v>
      </c>
    </row>
    <row r="110" spans="2:13" s="13" customFormat="1" ht="12.75">
      <c r="C110" s="308" t="s">
        <v>283</v>
      </c>
      <c r="D110" s="309"/>
      <c r="E110" s="308" t="s">
        <v>284</v>
      </c>
      <c r="F110" s="309"/>
      <c r="G110" s="308" t="s">
        <v>285</v>
      </c>
      <c r="H110" s="309"/>
      <c r="I110" s="308" t="s">
        <v>286</v>
      </c>
      <c r="J110" s="309"/>
    </row>
    <row r="111" spans="2:13" s="13" customFormat="1" ht="12.75">
      <c r="C111" s="311"/>
      <c r="D111" s="312"/>
      <c r="E111" s="308"/>
      <c r="F111" s="309"/>
      <c r="G111" s="308"/>
      <c r="H111" s="309"/>
      <c r="I111" s="308"/>
      <c r="J111" s="309"/>
      <c r="L111" s="314" t="s">
        <v>3</v>
      </c>
      <c r="M111" s="314"/>
    </row>
    <row r="112" spans="2:13" s="13" customFormat="1" ht="12.75">
      <c r="C112" s="311"/>
      <c r="D112" s="312"/>
      <c r="E112" s="308"/>
      <c r="F112" s="309"/>
      <c r="G112" s="308"/>
      <c r="H112" s="309"/>
      <c r="I112" s="308"/>
      <c r="J112" s="309"/>
    </row>
    <row r="113" spans="2:11" s="13" customFormat="1" ht="12.75">
      <c r="C113" s="315"/>
      <c r="D113" s="316"/>
      <c r="E113" s="317"/>
      <c r="F113" s="318"/>
      <c r="G113" s="317"/>
      <c r="H113" s="318"/>
      <c r="I113" s="317"/>
      <c r="J113" s="318"/>
    </row>
    <row r="114" spans="2:11" s="13" customFormat="1" ht="13.5" customHeight="1">
      <c r="C114" s="308" t="s">
        <v>280</v>
      </c>
      <c r="D114" s="309"/>
      <c r="E114" s="308"/>
      <c r="F114" s="309"/>
      <c r="G114" s="308"/>
      <c r="H114" s="309"/>
      <c r="I114" s="308"/>
      <c r="J114" s="309"/>
    </row>
    <row r="115" spans="2:11" s="13" customFormat="1" ht="13.5" customHeight="1"/>
    <row r="116" spans="2:11" s="13" customFormat="1" ht="12.75"/>
    <row r="117" spans="2:11" ht="14.25">
      <c r="B117" s="43" t="s">
        <v>287</v>
      </c>
      <c r="C117" s="43"/>
      <c r="D117" s="43"/>
      <c r="E117" s="43"/>
      <c r="F117" s="43"/>
      <c r="G117" s="43"/>
      <c r="H117" s="43"/>
      <c r="I117" s="43"/>
      <c r="J117" s="43"/>
    </row>
    <row r="118" spans="2:11" s="13" customFormat="1" ht="7.5" customHeight="1"/>
    <row r="119" spans="2:11" s="13" customFormat="1" ht="12.75">
      <c r="C119" s="13" t="s">
        <v>288</v>
      </c>
    </row>
    <row r="120" spans="2:11" s="13" customFormat="1" ht="12.75"/>
    <row r="121" spans="2:11" s="13" customFormat="1" ht="12.75"/>
    <row r="122" spans="2:11" ht="14.25">
      <c r="B122" s="43" t="s">
        <v>289</v>
      </c>
      <c r="D122" s="43"/>
      <c r="E122" s="43"/>
      <c r="F122" s="43"/>
      <c r="G122" s="43"/>
      <c r="H122" s="43"/>
      <c r="I122" s="43"/>
      <c r="J122" s="43"/>
      <c r="K122" s="43"/>
    </row>
    <row r="123" spans="2:11" ht="14.25">
      <c r="B123" s="43" t="s">
        <v>203</v>
      </c>
      <c r="D123" s="43"/>
      <c r="E123" s="43"/>
      <c r="F123" s="43"/>
      <c r="G123" s="43"/>
      <c r="H123" s="43"/>
      <c r="I123" s="43"/>
      <c r="J123" s="43"/>
      <c r="K123" s="43"/>
    </row>
    <row r="124" spans="2:11" s="13" customFormat="1" ht="6" customHeight="1"/>
    <row r="125" spans="2:11" s="13" customFormat="1" ht="12.75">
      <c r="C125" s="13" t="s">
        <v>288</v>
      </c>
    </row>
    <row r="126" spans="2:11" s="13" customFormat="1" ht="12.75"/>
    <row r="127" spans="2:11" s="13" customFormat="1" ht="12.75"/>
    <row r="128" spans="2:11" s="13" customFormat="1" ht="12.75"/>
    <row r="129" s="13" customFormat="1" ht="12.75"/>
    <row r="130" s="13" customFormat="1" ht="12.75"/>
    <row r="131" s="13" customFormat="1" ht="12.75"/>
  </sheetData>
  <mergeCells count="84">
    <mergeCell ref="L111:M111"/>
    <mergeCell ref="C112:D112"/>
    <mergeCell ref="E112:F112"/>
    <mergeCell ref="G112:H112"/>
    <mergeCell ref="I112:J112"/>
    <mergeCell ref="C111:D111"/>
    <mergeCell ref="E111:F111"/>
    <mergeCell ref="G111:H111"/>
    <mergeCell ref="I111:J111"/>
    <mergeCell ref="C114:D114"/>
    <mergeCell ref="E114:F114"/>
    <mergeCell ref="G114:H114"/>
    <mergeCell ref="I114:J114"/>
    <mergeCell ref="C113:D113"/>
    <mergeCell ref="E113:F113"/>
    <mergeCell ref="G113:H113"/>
    <mergeCell ref="I113:J113"/>
    <mergeCell ref="C103:D103"/>
    <mergeCell ref="E103:F103"/>
    <mergeCell ref="G103:I103"/>
    <mergeCell ref="J103:K103"/>
    <mergeCell ref="C110:D110"/>
    <mergeCell ref="E110:F110"/>
    <mergeCell ref="G110:H110"/>
    <mergeCell ref="I110:J110"/>
    <mergeCell ref="L100:M100"/>
    <mergeCell ref="C102:D102"/>
    <mergeCell ref="E102:F102"/>
    <mergeCell ref="G102:I102"/>
    <mergeCell ref="J102:K102"/>
    <mergeCell ref="C101:D101"/>
    <mergeCell ref="E101:F101"/>
    <mergeCell ref="G101:I101"/>
    <mergeCell ref="J101:K101"/>
    <mergeCell ref="C100:D100"/>
    <mergeCell ref="E100:F100"/>
    <mergeCell ref="G100:I100"/>
    <mergeCell ref="J100:K100"/>
    <mergeCell ref="C91:D91"/>
    <mergeCell ref="E91:F91"/>
    <mergeCell ref="G91:H91"/>
    <mergeCell ref="I91:J91"/>
    <mergeCell ref="C99:D99"/>
    <mergeCell ref="E99:F99"/>
    <mergeCell ref="G99:I99"/>
    <mergeCell ref="J99:K99"/>
    <mergeCell ref="C89:D89"/>
    <mergeCell ref="E89:F89"/>
    <mergeCell ref="G89:H89"/>
    <mergeCell ref="I89:J89"/>
    <mergeCell ref="C90:D90"/>
    <mergeCell ref="E90:F90"/>
    <mergeCell ref="G90:H90"/>
    <mergeCell ref="I90:J90"/>
    <mergeCell ref="C87:D87"/>
    <mergeCell ref="E87:F87"/>
    <mergeCell ref="G87:H87"/>
    <mergeCell ref="I87:J87"/>
    <mergeCell ref="C88:D88"/>
    <mergeCell ref="E88:F88"/>
    <mergeCell ref="G88:H88"/>
    <mergeCell ref="I88:J88"/>
    <mergeCell ref="C86:D86"/>
    <mergeCell ref="E86:F86"/>
    <mergeCell ref="G86:H86"/>
    <mergeCell ref="I86:J86"/>
    <mergeCell ref="G68:H68"/>
    <mergeCell ref="G69:H69"/>
    <mergeCell ref="G70:H70"/>
    <mergeCell ref="I75:J75"/>
    <mergeCell ref="C85:D85"/>
    <mergeCell ref="E85:F85"/>
    <mergeCell ref="G85:H85"/>
    <mergeCell ref="I85:J85"/>
    <mergeCell ref="L72:M72"/>
    <mergeCell ref="I73:J73"/>
    <mergeCell ref="D74:H74"/>
    <mergeCell ref="I74:J74"/>
    <mergeCell ref="C2:L2"/>
    <mergeCell ref="C6:K6"/>
    <mergeCell ref="C32:F32"/>
    <mergeCell ref="C37:K37"/>
    <mergeCell ref="C41:K41"/>
    <mergeCell ref="C56:K56"/>
  </mergeCells>
  <phoneticPr fontId="4"/>
  <printOptions horizontalCentered="1" verticalCentered="1"/>
  <pageMargins left="0" right="0" top="0" bottom="0" header="0" footer="0"/>
  <pageSetup paperSize="9" firstPageNumber="31" orientation="portrait" useFirstPageNumber="1" verticalDpi="300" r:id="rId1"/>
  <rowBreaks count="1" manualBreakCount="1">
    <brk id="61" max="12"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133"/>
  <sheetViews>
    <sheetView topLeftCell="A81" zoomScaleNormal="100" zoomScaleSheetLayoutView="100" workbookViewId="0">
      <selection activeCell="N81" sqref="N1:P65536"/>
    </sheetView>
  </sheetViews>
  <sheetFormatPr defaultColWidth="9" defaultRowHeight="13.5"/>
  <cols>
    <col min="1" max="1" width="3.5" style="12" customWidth="1"/>
    <col min="2" max="2" width="5" style="12" customWidth="1"/>
    <col min="3" max="3" width="6.875" style="12" customWidth="1"/>
    <col min="4" max="4" width="9.25" style="12" customWidth="1"/>
    <col min="5" max="12" width="8.5" style="12" customWidth="1"/>
    <col min="13" max="13" width="7.125" style="12" customWidth="1"/>
    <col min="14" max="16" width="0" style="12" hidden="1" customWidth="1"/>
    <col min="17" max="16384" width="9" style="12"/>
  </cols>
  <sheetData>
    <row r="1" spans="2:13" ht="29.25" customHeight="1">
      <c r="L1" s="41" t="s">
        <v>236</v>
      </c>
    </row>
    <row r="2" spans="2:13" ht="16.5" customHeight="1">
      <c r="M2" s="20"/>
    </row>
    <row r="3" spans="2:13" ht="17.25">
      <c r="B3"/>
      <c r="C3" s="245" t="s">
        <v>484</v>
      </c>
      <c r="D3" s="245"/>
      <c r="E3" s="245"/>
      <c r="F3" s="245"/>
      <c r="G3" s="245"/>
      <c r="H3" s="245"/>
      <c r="I3" s="245"/>
      <c r="J3" s="245"/>
      <c r="K3" s="245"/>
      <c r="L3" s="245"/>
    </row>
    <row r="4" spans="2:13" ht="17.25">
      <c r="B4"/>
      <c r="C4" s="174"/>
      <c r="D4" s="174"/>
      <c r="E4" s="174"/>
      <c r="F4" s="174"/>
      <c r="G4" s="174"/>
      <c r="H4" s="174"/>
      <c r="I4" s="174"/>
      <c r="J4" s="174"/>
      <c r="K4" s="174"/>
      <c r="L4"/>
    </row>
    <row r="5" spans="2:13">
      <c r="B5"/>
      <c r="C5"/>
      <c r="D5"/>
      <c r="E5"/>
      <c r="F5"/>
      <c r="G5"/>
      <c r="H5"/>
      <c r="I5"/>
      <c r="J5"/>
      <c r="K5"/>
      <c r="L5"/>
    </row>
    <row r="6" spans="2:13" ht="14.25">
      <c r="B6" s="42" t="s">
        <v>238</v>
      </c>
      <c r="C6"/>
      <c r="D6" s="42"/>
      <c r="E6" s="42"/>
      <c r="F6" s="42"/>
      <c r="G6" s="42"/>
      <c r="H6" s="42"/>
      <c r="I6" s="42"/>
      <c r="J6" s="42"/>
      <c r="K6" s="42"/>
      <c r="L6"/>
    </row>
    <row r="7" spans="2:13" s="13" customFormat="1" ht="12.75">
      <c r="B7" s="2"/>
      <c r="C7" s="262"/>
      <c r="D7" s="262"/>
      <c r="E7" s="262"/>
      <c r="F7" s="262"/>
      <c r="G7" s="262"/>
      <c r="H7" s="262"/>
      <c r="I7" s="262"/>
      <c r="J7" s="262"/>
      <c r="K7" s="262"/>
      <c r="L7" s="2"/>
    </row>
    <row r="8" spans="2:13" s="13" customFormat="1" ht="12.75">
      <c r="B8" s="2"/>
      <c r="C8" s="2" t="s">
        <v>239</v>
      </c>
      <c r="D8" s="2"/>
      <c r="E8" s="2"/>
      <c r="F8" s="2"/>
      <c r="G8" s="2"/>
      <c r="H8" s="2"/>
      <c r="I8" s="2"/>
      <c r="J8" s="2"/>
      <c r="K8" s="2"/>
      <c r="L8" s="2"/>
    </row>
    <row r="9" spans="2:13" s="13" customFormat="1" ht="12.75">
      <c r="B9" s="2"/>
      <c r="C9" s="6" t="s">
        <v>6</v>
      </c>
      <c r="D9" s="2" t="s">
        <v>3</v>
      </c>
      <c r="E9" s="2"/>
      <c r="F9" s="2"/>
      <c r="G9" s="2"/>
      <c r="H9" s="2"/>
      <c r="I9" s="2"/>
      <c r="J9" s="2"/>
      <c r="K9" s="2"/>
      <c r="L9" s="2"/>
    </row>
    <row r="10" spans="2:13" s="13" customFormat="1" ht="12.75">
      <c r="B10" s="2"/>
      <c r="C10" s="6"/>
      <c r="D10" s="2"/>
      <c r="E10" s="2"/>
      <c r="F10" s="2"/>
      <c r="G10" s="2"/>
      <c r="H10" s="2"/>
      <c r="I10" s="2"/>
      <c r="J10" s="2"/>
      <c r="K10" s="2"/>
      <c r="L10" s="2"/>
    </row>
    <row r="11" spans="2:13" s="13" customFormat="1" ht="12.75">
      <c r="B11" s="2"/>
      <c r="C11" s="2" t="s">
        <v>240</v>
      </c>
      <c r="D11" s="2"/>
      <c r="E11" s="2"/>
      <c r="F11" s="2"/>
      <c r="G11" s="2"/>
      <c r="H11" s="2"/>
      <c r="I11" s="2"/>
      <c r="J11" s="2"/>
      <c r="K11" s="2"/>
      <c r="L11" s="2"/>
    </row>
    <row r="12" spans="2:13" s="13" customFormat="1" ht="12.75">
      <c r="B12" s="2"/>
      <c r="C12" s="6" t="s">
        <v>6</v>
      </c>
      <c r="D12" s="2" t="s">
        <v>3</v>
      </c>
      <c r="E12" s="2"/>
      <c r="F12" s="2"/>
      <c r="G12" s="2"/>
      <c r="H12" s="2"/>
      <c r="I12" s="2"/>
      <c r="J12" s="2"/>
      <c r="K12" s="2"/>
      <c r="L12" s="2"/>
    </row>
    <row r="13" spans="2:13" s="13" customFormat="1" ht="12.75">
      <c r="B13" s="2"/>
      <c r="C13" s="2"/>
      <c r="D13" s="2"/>
      <c r="E13" s="2"/>
      <c r="F13" s="2"/>
      <c r="G13" s="2"/>
      <c r="H13" s="2"/>
      <c r="I13" s="2"/>
      <c r="J13" s="2"/>
      <c r="K13" s="2"/>
      <c r="L13" s="2"/>
    </row>
    <row r="14" spans="2:13" s="13" customFormat="1" ht="12.75">
      <c r="B14" s="2"/>
      <c r="C14" s="2" t="s">
        <v>241</v>
      </c>
      <c r="D14" s="2"/>
      <c r="E14" s="2"/>
      <c r="F14" s="2"/>
      <c r="G14" s="2"/>
      <c r="H14" s="2"/>
      <c r="I14" s="2"/>
      <c r="J14" s="2"/>
      <c r="K14" s="2"/>
      <c r="L14" s="2"/>
    </row>
    <row r="15" spans="2:13" s="13" customFormat="1" ht="12.75">
      <c r="B15" s="2"/>
      <c r="C15" s="6" t="s">
        <v>6</v>
      </c>
      <c r="D15" s="2" t="s">
        <v>292</v>
      </c>
      <c r="E15" s="2"/>
      <c r="F15" s="2"/>
      <c r="G15" s="2"/>
      <c r="H15" s="2"/>
      <c r="I15" s="2"/>
      <c r="J15" s="2"/>
      <c r="K15" s="2"/>
      <c r="L15" s="2"/>
    </row>
    <row r="16" spans="2:13" s="13" customFormat="1" ht="12.75">
      <c r="B16" s="2"/>
      <c r="C16" s="6" t="s">
        <v>6</v>
      </c>
      <c r="D16" s="2" t="s">
        <v>394</v>
      </c>
      <c r="E16" s="2"/>
      <c r="F16" s="2"/>
      <c r="G16" s="2"/>
      <c r="H16" s="2"/>
      <c r="I16" s="2"/>
      <c r="J16" s="2"/>
      <c r="K16" s="2"/>
      <c r="L16" s="2"/>
    </row>
    <row r="17" spans="2:12" s="13" customFormat="1" ht="12.75">
      <c r="B17" s="2"/>
      <c r="C17" s="2"/>
      <c r="D17" s="2"/>
      <c r="E17" s="2"/>
      <c r="F17" s="2"/>
      <c r="G17" s="2"/>
      <c r="H17" s="2"/>
      <c r="I17" s="2"/>
      <c r="J17" s="2"/>
      <c r="K17" s="2"/>
      <c r="L17" s="2"/>
    </row>
    <row r="18" spans="2:12" s="13" customFormat="1" ht="12.75">
      <c r="B18" s="2"/>
      <c r="C18" s="2" t="s">
        <v>244</v>
      </c>
      <c r="D18" s="2"/>
      <c r="E18" s="2"/>
      <c r="F18" s="2"/>
      <c r="G18" s="2"/>
      <c r="H18" s="2"/>
      <c r="I18" s="2"/>
      <c r="J18" s="2"/>
      <c r="K18" s="2"/>
      <c r="L18" s="2"/>
    </row>
    <row r="19" spans="2:12" s="13" customFormat="1" ht="12.75">
      <c r="B19" s="2"/>
      <c r="C19" s="6" t="s">
        <v>6</v>
      </c>
      <c r="D19" s="2" t="s">
        <v>15</v>
      </c>
      <c r="E19" s="2"/>
      <c r="F19" s="2" t="s">
        <v>3</v>
      </c>
      <c r="G19" s="2"/>
      <c r="H19" s="2"/>
      <c r="I19" s="2"/>
      <c r="J19" s="2"/>
      <c r="K19" s="2"/>
      <c r="L19" s="2"/>
    </row>
    <row r="20" spans="2:12" s="13" customFormat="1" ht="12.75">
      <c r="B20" s="2"/>
      <c r="C20" s="6" t="s">
        <v>6</v>
      </c>
      <c r="D20" s="2" t="s">
        <v>19</v>
      </c>
      <c r="E20" s="2"/>
      <c r="F20" s="2" t="s">
        <v>247</v>
      </c>
      <c r="G20" s="2"/>
      <c r="H20" s="2"/>
      <c r="I20" s="2"/>
      <c r="J20" s="2"/>
      <c r="K20" s="2"/>
      <c r="L20" s="2"/>
    </row>
    <row r="21" spans="2:12" s="13" customFormat="1" ht="12.75">
      <c r="B21" s="2"/>
      <c r="C21" s="6"/>
      <c r="D21" s="2"/>
      <c r="E21" s="2"/>
      <c r="F21" s="2" t="s">
        <v>248</v>
      </c>
      <c r="G21" s="2"/>
      <c r="H21" s="2"/>
      <c r="I21" s="2"/>
      <c r="J21" s="2"/>
      <c r="K21" s="2"/>
      <c r="L21" s="2"/>
    </row>
    <row r="22" spans="2:12" s="13" customFormat="1" ht="12.75">
      <c r="B22" s="2"/>
      <c r="C22" s="6"/>
      <c r="D22" s="2"/>
      <c r="E22" s="2"/>
      <c r="F22" s="2" t="s">
        <v>249</v>
      </c>
      <c r="G22" s="2"/>
      <c r="H22" s="2"/>
      <c r="I22" s="2"/>
      <c r="J22" s="2"/>
      <c r="K22" s="2"/>
      <c r="L22" s="2"/>
    </row>
    <row r="23" spans="2:12" s="13" customFormat="1" ht="12.75">
      <c r="B23" s="2"/>
      <c r="C23" s="6" t="s">
        <v>6</v>
      </c>
      <c r="D23" s="2" t="s">
        <v>22</v>
      </c>
      <c r="E23" s="2"/>
      <c r="F23" s="29" t="s">
        <v>3</v>
      </c>
      <c r="G23" s="2"/>
      <c r="H23" s="2"/>
      <c r="I23" s="2"/>
      <c r="J23" s="2"/>
      <c r="K23" s="2"/>
      <c r="L23" s="2"/>
    </row>
    <row r="24" spans="2:12" s="13" customFormat="1" ht="12.75">
      <c r="B24" s="2"/>
      <c r="C24" s="2"/>
      <c r="D24" s="2"/>
      <c r="E24" s="2"/>
      <c r="F24" s="2"/>
      <c r="G24" s="2"/>
      <c r="H24" s="2"/>
      <c r="I24" s="2"/>
      <c r="J24" s="2"/>
      <c r="K24" s="2"/>
      <c r="L24" s="2"/>
    </row>
    <row r="25" spans="2:12" s="13" customFormat="1" ht="12.75">
      <c r="B25" s="2"/>
      <c r="C25" s="2"/>
      <c r="D25" s="2"/>
      <c r="E25" s="2"/>
      <c r="F25" s="2"/>
      <c r="G25" s="2"/>
      <c r="H25" s="2"/>
      <c r="I25" s="2"/>
      <c r="J25" s="2"/>
      <c r="K25" s="2"/>
      <c r="L25" s="2"/>
    </row>
    <row r="26" spans="2:12" ht="14.25">
      <c r="B26" s="42" t="s">
        <v>252</v>
      </c>
      <c r="C26"/>
      <c r="D26" s="42"/>
      <c r="E26" s="42"/>
      <c r="F26" s="42"/>
      <c r="G26" s="42"/>
      <c r="H26" s="42"/>
      <c r="I26" s="42"/>
      <c r="J26" s="42"/>
      <c r="K26" s="42"/>
      <c r="L26"/>
    </row>
    <row r="27" spans="2:12" s="13" customFormat="1" ht="12.75">
      <c r="B27" s="2"/>
      <c r="C27" s="6" t="s">
        <v>6</v>
      </c>
      <c r="D27" s="2" t="s">
        <v>3</v>
      </c>
      <c r="E27" s="2"/>
      <c r="F27" s="2"/>
      <c r="G27" s="2"/>
      <c r="H27" s="2"/>
      <c r="I27" s="2"/>
      <c r="J27" s="2"/>
      <c r="K27" s="2"/>
      <c r="L27" s="2"/>
    </row>
    <row r="28" spans="2:12" s="13" customFormat="1" ht="12.75">
      <c r="B28" s="2"/>
      <c r="C28" s="262"/>
      <c r="D28" s="262"/>
      <c r="E28" s="262"/>
      <c r="F28" s="262"/>
      <c r="G28" s="262"/>
      <c r="H28" s="262"/>
      <c r="I28" s="262"/>
      <c r="J28" s="262"/>
      <c r="K28" s="262"/>
      <c r="L28" s="2"/>
    </row>
    <row r="29" spans="2:12" s="13" customFormat="1" ht="12.75">
      <c r="B29" s="2"/>
      <c r="C29" s="2"/>
      <c r="D29" s="2"/>
      <c r="E29" s="2"/>
      <c r="F29" s="2"/>
      <c r="G29" s="2"/>
      <c r="H29" s="2"/>
      <c r="I29" s="2"/>
      <c r="J29" s="2"/>
      <c r="K29" s="2"/>
      <c r="L29" s="2"/>
    </row>
    <row r="30" spans="2:12" ht="14.25">
      <c r="B30" s="42" t="s">
        <v>253</v>
      </c>
      <c r="C30"/>
      <c r="D30" s="42"/>
      <c r="E30" s="42"/>
      <c r="F30" s="42"/>
      <c r="G30" s="42"/>
      <c r="H30" s="42"/>
      <c r="I30" s="42"/>
      <c r="J30" s="42"/>
      <c r="K30" s="42"/>
      <c r="L30"/>
    </row>
    <row r="31" spans="2:12" s="13" customFormat="1" ht="12.75">
      <c r="B31" s="2"/>
      <c r="C31" s="178"/>
      <c r="D31" s="178"/>
      <c r="E31" s="178"/>
      <c r="F31" s="178"/>
      <c r="G31" s="178"/>
      <c r="H31" s="178"/>
      <c r="I31" s="178"/>
      <c r="J31" s="178"/>
      <c r="K31" s="178"/>
      <c r="L31" s="2"/>
    </row>
    <row r="32" spans="2:12" s="13" customFormat="1" ht="12.75">
      <c r="B32" s="2"/>
      <c r="C32" s="328" t="s">
        <v>359</v>
      </c>
      <c r="D32" s="328"/>
      <c r="E32" s="328"/>
      <c r="F32" s="328"/>
      <c r="G32" s="328"/>
      <c r="H32" s="328"/>
      <c r="I32" s="328"/>
      <c r="J32" s="328"/>
      <c r="K32" s="328"/>
      <c r="L32" s="2"/>
    </row>
    <row r="33" spans="2:13" s="13" customFormat="1" ht="12.75">
      <c r="B33" s="2"/>
      <c r="C33" s="2"/>
      <c r="D33" s="2"/>
      <c r="E33" s="2"/>
      <c r="F33" s="2"/>
      <c r="G33" s="2"/>
      <c r="H33" s="2"/>
      <c r="I33" s="2"/>
      <c r="J33" s="2"/>
      <c r="K33" s="2"/>
      <c r="L33" s="2"/>
    </row>
    <row r="34" spans="2:13" s="13" customFormat="1" ht="12.75">
      <c r="B34" s="2"/>
      <c r="C34" s="2"/>
      <c r="D34" s="2"/>
      <c r="E34" s="2"/>
      <c r="F34" s="2"/>
      <c r="G34" s="2"/>
      <c r="H34" s="2"/>
      <c r="I34" s="2"/>
      <c r="J34" s="2"/>
      <c r="K34" s="2"/>
      <c r="L34" s="2"/>
    </row>
    <row r="35" spans="2:13" ht="24.75" customHeight="1">
      <c r="B35" s="7" t="s">
        <v>255</v>
      </c>
      <c r="C35"/>
      <c r="D35" s="7"/>
      <c r="E35" s="7"/>
      <c r="F35" s="7"/>
      <c r="G35" s="7"/>
      <c r="H35" s="7"/>
      <c r="I35" s="7"/>
      <c r="J35" s="7"/>
      <c r="K35" s="7"/>
      <c r="L35"/>
    </row>
    <row r="36" spans="2:13" s="16" customFormat="1" ht="16.5" customHeight="1">
      <c r="B36" s="8"/>
      <c r="C36" s="273" t="s">
        <v>327</v>
      </c>
      <c r="D36" s="273"/>
      <c r="E36" s="273"/>
      <c r="F36" s="273"/>
      <c r="G36" s="273"/>
      <c r="H36" s="273"/>
      <c r="I36" s="273"/>
      <c r="J36" s="273"/>
      <c r="K36" s="273"/>
      <c r="L36" s="8"/>
    </row>
    <row r="37" spans="2:13" s="13" customFormat="1" ht="14.25" customHeight="1">
      <c r="B37" s="2"/>
      <c r="C37" s="331" t="s">
        <v>485</v>
      </c>
      <c r="D37" s="331"/>
      <c r="E37" s="331"/>
      <c r="F37" s="331"/>
      <c r="G37" s="331"/>
      <c r="H37" s="331"/>
      <c r="I37" s="331"/>
      <c r="J37" s="331"/>
      <c r="K37" s="331"/>
      <c r="L37" s="331"/>
      <c r="M37" s="331"/>
    </row>
    <row r="38" spans="2:13" s="13" customFormat="1" ht="14.25" customHeight="1">
      <c r="B38" s="2"/>
      <c r="C38" s="331" t="s">
        <v>396</v>
      </c>
      <c r="D38" s="331"/>
      <c r="E38" s="331"/>
      <c r="F38" s="331"/>
      <c r="G38" s="331"/>
      <c r="H38" s="331"/>
      <c r="I38" s="331"/>
      <c r="J38" s="331"/>
      <c r="K38" s="331"/>
      <c r="L38" s="331"/>
      <c r="M38" s="331"/>
    </row>
    <row r="39" spans="2:13" s="13" customFormat="1" ht="14.25" customHeight="1">
      <c r="B39" s="2"/>
      <c r="C39" s="331" t="s">
        <v>397</v>
      </c>
      <c r="D39" s="331"/>
      <c r="E39" s="331"/>
      <c r="F39" s="331"/>
      <c r="G39" s="331"/>
      <c r="H39" s="331"/>
      <c r="I39" s="331"/>
      <c r="J39" s="331"/>
      <c r="K39" s="331"/>
      <c r="L39" s="331"/>
      <c r="M39" s="331"/>
    </row>
    <row r="40" spans="2:13" s="13" customFormat="1" ht="12.75">
      <c r="B40" s="2"/>
      <c r="C40" s="274"/>
      <c r="D40" s="274"/>
      <c r="E40" s="274"/>
      <c r="F40" s="274"/>
      <c r="G40" s="274"/>
      <c r="H40" s="274"/>
      <c r="I40" s="274"/>
      <c r="J40" s="274"/>
      <c r="K40" s="274"/>
      <c r="L40" s="2"/>
    </row>
    <row r="41" spans="2:13" s="13" customFormat="1" ht="12.75">
      <c r="B41" s="2"/>
      <c r="C41" s="2"/>
      <c r="D41" s="2"/>
      <c r="E41" s="2"/>
      <c r="F41" s="2"/>
      <c r="G41" s="2"/>
      <c r="H41" s="2"/>
      <c r="I41" s="2"/>
      <c r="J41" s="2"/>
      <c r="K41" s="2"/>
      <c r="L41" s="2"/>
    </row>
    <row r="42" spans="2:13" ht="14.25">
      <c r="B42" s="42" t="s">
        <v>262</v>
      </c>
      <c r="C42"/>
      <c r="D42" s="42"/>
      <c r="E42" s="42"/>
      <c r="F42" s="42"/>
      <c r="G42" s="42"/>
      <c r="H42" s="42"/>
      <c r="I42" s="42"/>
      <c r="J42" s="42"/>
      <c r="K42" s="42"/>
      <c r="L42"/>
    </row>
    <row r="43" spans="2:13" s="13" customFormat="1" ht="12.75">
      <c r="B43" s="2"/>
      <c r="C43" s="2"/>
      <c r="D43" s="2"/>
      <c r="E43" s="2"/>
      <c r="F43" s="2"/>
      <c r="G43" s="2"/>
      <c r="H43" s="2"/>
      <c r="I43" s="2"/>
      <c r="J43" s="2"/>
      <c r="K43" s="2"/>
      <c r="L43" s="2"/>
    </row>
    <row r="44" spans="2:13" s="13" customFormat="1" ht="12.75">
      <c r="B44" s="2"/>
      <c r="C44" s="2" t="s">
        <v>152</v>
      </c>
      <c r="D44" s="2"/>
      <c r="E44" s="2"/>
      <c r="F44" s="2"/>
      <c r="G44" s="2"/>
      <c r="H44" s="2"/>
      <c r="I44" s="2"/>
      <c r="J44" s="2"/>
      <c r="K44" s="2"/>
      <c r="L44" s="2"/>
    </row>
    <row r="45" spans="2:13" s="13" customFormat="1" ht="12.75">
      <c r="B45" s="2"/>
      <c r="C45" s="2"/>
      <c r="D45" s="2"/>
      <c r="E45" s="2"/>
      <c r="F45" s="2"/>
      <c r="G45" s="2"/>
      <c r="H45" s="2"/>
      <c r="I45" s="2"/>
      <c r="J45" s="2"/>
      <c r="K45" s="2"/>
      <c r="L45" s="2"/>
    </row>
    <row r="46" spans="2:13" s="13" customFormat="1" ht="12.75">
      <c r="B46" s="2"/>
      <c r="C46" s="228" t="s">
        <v>154</v>
      </c>
      <c r="D46" s="228"/>
      <c r="E46" s="228" t="s">
        <v>155</v>
      </c>
      <c r="F46" s="228"/>
      <c r="G46" s="228" t="s">
        <v>156</v>
      </c>
      <c r="H46" s="228"/>
      <c r="I46" s="228" t="s">
        <v>157</v>
      </c>
      <c r="J46" s="228"/>
      <c r="K46" s="228" t="s">
        <v>158</v>
      </c>
      <c r="L46" s="228"/>
    </row>
    <row r="47" spans="2:13" s="13" customFormat="1" ht="12.75">
      <c r="B47" s="2"/>
      <c r="C47" s="266" t="s">
        <v>160</v>
      </c>
      <c r="D47" s="266"/>
      <c r="E47" s="226">
        <v>15582515</v>
      </c>
      <c r="F47" s="226"/>
      <c r="G47" s="226">
        <v>7417</v>
      </c>
      <c r="H47" s="226"/>
      <c r="I47" s="226">
        <v>789234</v>
      </c>
      <c r="J47" s="226"/>
      <c r="K47" s="226">
        <f>E47+G47-I47</f>
        <v>14800698</v>
      </c>
      <c r="L47" s="226"/>
    </row>
    <row r="48" spans="2:13" s="13" customFormat="1" ht="12.75">
      <c r="B48" s="2"/>
      <c r="C48" s="266"/>
      <c r="D48" s="266"/>
      <c r="E48" s="226"/>
      <c r="F48" s="226"/>
      <c r="G48" s="226"/>
      <c r="H48" s="226"/>
      <c r="I48" s="226"/>
      <c r="J48" s="226"/>
      <c r="K48" s="226">
        <f>E48+G48-I48</f>
        <v>0</v>
      </c>
      <c r="L48" s="226"/>
    </row>
    <row r="49" spans="2:12" s="13" customFormat="1" ht="12.75" hidden="1">
      <c r="B49" s="2"/>
      <c r="C49" s="266"/>
      <c r="D49" s="266"/>
      <c r="E49" s="226"/>
      <c r="F49" s="226"/>
      <c r="G49" s="226"/>
      <c r="H49" s="226"/>
      <c r="I49" s="226"/>
      <c r="J49" s="226"/>
      <c r="K49" s="226"/>
      <c r="L49" s="226"/>
    </row>
    <row r="50" spans="2:12" s="13" customFormat="1" ht="12.75">
      <c r="B50" s="2"/>
      <c r="C50" s="266"/>
      <c r="D50" s="266"/>
      <c r="E50" s="226"/>
      <c r="F50" s="226"/>
      <c r="G50" s="226"/>
      <c r="H50" s="226"/>
      <c r="I50" s="226"/>
      <c r="J50" s="226"/>
      <c r="K50" s="226"/>
      <c r="L50" s="226"/>
    </row>
    <row r="51" spans="2:12" s="13" customFormat="1" ht="12.75">
      <c r="B51" s="2"/>
      <c r="C51" s="228" t="s">
        <v>161</v>
      </c>
      <c r="D51" s="228"/>
      <c r="E51" s="226">
        <f>SUM(E47:F50)</f>
        <v>15582515</v>
      </c>
      <c r="F51" s="226"/>
      <c r="G51" s="226">
        <f>SUM(G47:H50)</f>
        <v>7417</v>
      </c>
      <c r="H51" s="226"/>
      <c r="I51" s="226">
        <f>SUM(I47:J50)</f>
        <v>789234</v>
      </c>
      <c r="J51" s="226"/>
      <c r="K51" s="226">
        <f>SUM(K47:L50)</f>
        <v>14800698</v>
      </c>
      <c r="L51" s="226"/>
    </row>
    <row r="52" spans="2:12" s="13" customFormat="1" ht="12.75">
      <c r="B52" s="2"/>
      <c r="C52" s="2"/>
      <c r="D52" s="2"/>
      <c r="E52" s="2"/>
      <c r="F52" s="2"/>
      <c r="G52" s="2"/>
      <c r="H52" s="2"/>
      <c r="I52" s="2"/>
      <c r="J52" s="2"/>
      <c r="K52" s="2"/>
      <c r="L52" s="2"/>
    </row>
    <row r="53" spans="2:12" ht="14.25" customHeight="1">
      <c r="B53" s="10" t="s">
        <v>314</v>
      </c>
      <c r="C53"/>
      <c r="D53" s="10"/>
      <c r="E53" s="10"/>
      <c r="F53" s="10"/>
      <c r="G53" s="10"/>
      <c r="H53" s="10"/>
      <c r="I53" s="10"/>
      <c r="J53" s="10"/>
      <c r="K53" s="10"/>
      <c r="L53"/>
    </row>
    <row r="54" spans="2:12" ht="15.75" customHeight="1">
      <c r="B54" s="329"/>
      <c r="C54" s="329"/>
      <c r="D54" s="10"/>
      <c r="E54" s="10"/>
      <c r="F54" s="10"/>
      <c r="G54" s="10"/>
      <c r="H54" s="10"/>
      <c r="I54" s="10"/>
      <c r="J54" s="10"/>
      <c r="K54" s="10"/>
      <c r="L54"/>
    </row>
    <row r="55" spans="2:12" s="13" customFormat="1" ht="12.75">
      <c r="B55" s="2"/>
      <c r="C55" s="39" t="s">
        <v>486</v>
      </c>
      <c r="D55" s="11"/>
      <c r="E55" s="11"/>
      <c r="F55" s="11"/>
      <c r="G55" s="11"/>
      <c r="H55" s="11"/>
      <c r="I55" s="11"/>
      <c r="J55" s="11"/>
      <c r="K55" s="11"/>
      <c r="L55" s="2"/>
    </row>
    <row r="56" spans="2:12" s="13" customFormat="1" ht="12.75" hidden="1">
      <c r="B56" s="1" t="s">
        <v>332</v>
      </c>
      <c r="C56" s="11" t="s">
        <v>333</v>
      </c>
      <c r="D56" s="11"/>
      <c r="E56" s="11"/>
      <c r="F56" s="11"/>
      <c r="G56" s="11"/>
      <c r="H56" s="11"/>
      <c r="I56" s="11"/>
      <c r="J56" s="11"/>
      <c r="K56" s="11"/>
      <c r="L56" s="2"/>
    </row>
    <row r="57" spans="2:12" s="13" customFormat="1" ht="12.75" hidden="1">
      <c r="B57" s="2"/>
      <c r="C57" s="3" t="s">
        <v>334</v>
      </c>
      <c r="D57" s="3"/>
      <c r="E57" s="3"/>
      <c r="F57" s="3"/>
      <c r="G57" s="3"/>
      <c r="H57" s="3"/>
      <c r="I57" s="3"/>
      <c r="J57" s="3"/>
      <c r="K57" s="3"/>
      <c r="L57" s="2"/>
    </row>
    <row r="58" spans="2:12" s="13" customFormat="1" ht="12.75">
      <c r="B58" s="2"/>
      <c r="D58" s="3"/>
      <c r="E58" s="3"/>
      <c r="F58" s="3"/>
      <c r="G58" s="3"/>
      <c r="H58" s="3"/>
      <c r="I58" s="3"/>
      <c r="J58" s="3"/>
      <c r="K58" s="3"/>
      <c r="L58" s="2"/>
    </row>
    <row r="59" spans="2:12" s="13" customFormat="1" ht="12.75">
      <c r="C59" s="17"/>
      <c r="D59" s="17"/>
      <c r="E59" s="17"/>
      <c r="F59" s="17"/>
      <c r="G59" s="17"/>
      <c r="H59" s="17"/>
      <c r="I59" s="17"/>
      <c r="J59" s="17"/>
      <c r="K59" s="17"/>
    </row>
    <row r="60" spans="2:12" s="13" customFormat="1" ht="12.75">
      <c r="C60" s="17"/>
      <c r="D60" s="17"/>
      <c r="E60" s="17"/>
      <c r="F60" s="17"/>
      <c r="G60" s="17"/>
      <c r="H60" s="17"/>
      <c r="I60" s="17"/>
      <c r="J60" s="17"/>
      <c r="K60" s="17"/>
    </row>
    <row r="61" spans="2:12" s="13" customFormat="1" ht="12.75"/>
    <row r="62" spans="2:12" ht="14.25">
      <c r="B62" s="43" t="s">
        <v>264</v>
      </c>
      <c r="D62" s="43"/>
      <c r="E62" s="43"/>
      <c r="F62" s="43"/>
      <c r="G62" s="43"/>
      <c r="H62" s="43"/>
      <c r="I62" s="43"/>
      <c r="J62" s="43"/>
      <c r="K62" s="43"/>
    </row>
    <row r="63" spans="2:12" s="13" customFormat="1" ht="7.5" customHeight="1"/>
    <row r="64" spans="2:12" s="13" customFormat="1" ht="3" customHeight="1"/>
    <row r="65" spans="2:13" s="13" customFormat="1" ht="12.75">
      <c r="C65" s="13" t="s">
        <v>265</v>
      </c>
    </row>
    <row r="66" spans="2:13" s="13" customFormat="1" ht="13.5" customHeight="1">
      <c r="D66" s="13" t="s">
        <v>168</v>
      </c>
      <c r="G66" s="300">
        <v>0</v>
      </c>
      <c r="H66" s="300"/>
      <c r="I66" s="13" t="s">
        <v>169</v>
      </c>
    </row>
    <row r="67" spans="2:13" s="13" customFormat="1" ht="14.25" customHeight="1" thickBot="1">
      <c r="D67" s="13" t="s">
        <v>170</v>
      </c>
      <c r="G67" s="301">
        <v>0</v>
      </c>
      <c r="H67" s="301"/>
      <c r="I67" s="13" t="s">
        <v>169</v>
      </c>
    </row>
    <row r="68" spans="2:13" s="13" customFormat="1" ht="13.5" customHeight="1">
      <c r="D68" s="37"/>
      <c r="E68" s="37" t="s">
        <v>171</v>
      </c>
      <c r="F68" s="37"/>
      <c r="G68" s="302">
        <f>SUM(G66:H67)</f>
        <v>0</v>
      </c>
      <c r="H68" s="302"/>
      <c r="I68" s="13" t="s">
        <v>169</v>
      </c>
    </row>
    <row r="69" spans="2:13" s="13" customFormat="1" ht="6.75" customHeight="1"/>
    <row r="70" spans="2:13" s="13" customFormat="1" ht="6" customHeight="1"/>
    <row r="71" spans="2:13" s="13" customFormat="1" ht="12.75">
      <c r="C71" s="13" t="s">
        <v>266</v>
      </c>
      <c r="L71" s="256" t="s">
        <v>3</v>
      </c>
      <c r="M71" s="256"/>
    </row>
    <row r="72" spans="2:13" s="13" customFormat="1" thickBot="1">
      <c r="D72" s="13" t="s">
        <v>173</v>
      </c>
      <c r="G72" s="19"/>
      <c r="H72" s="19"/>
      <c r="I72" s="300">
        <v>0</v>
      </c>
      <c r="J72" s="300"/>
      <c r="K72" s="13" t="s">
        <v>169</v>
      </c>
    </row>
    <row r="73" spans="2:13" s="13" customFormat="1" hidden="1" thickBot="1">
      <c r="D73" s="303" t="s">
        <v>267</v>
      </c>
      <c r="E73" s="303"/>
      <c r="F73" s="303"/>
      <c r="G73" s="303"/>
      <c r="H73" s="303"/>
      <c r="I73" s="301">
        <v>0</v>
      </c>
      <c r="J73" s="301"/>
      <c r="K73" s="13" t="s">
        <v>169</v>
      </c>
    </row>
    <row r="74" spans="2:13" s="13" customFormat="1" ht="12.75">
      <c r="D74" s="37"/>
      <c r="E74" s="37" t="s">
        <v>171</v>
      </c>
      <c r="F74" s="37"/>
      <c r="G74" s="37"/>
      <c r="H74" s="36"/>
      <c r="I74" s="302">
        <f>SUM(I72:J73)</f>
        <v>0</v>
      </c>
      <c r="J74" s="302"/>
      <c r="K74" s="13" t="s">
        <v>169</v>
      </c>
    </row>
    <row r="75" spans="2:13" s="13" customFormat="1" ht="6" customHeight="1"/>
    <row r="76" spans="2:13" s="13" customFormat="1" ht="12.75"/>
    <row r="77" spans="2:13" s="13" customFormat="1" ht="12.75"/>
    <row r="78" spans="2:13" s="13" customFormat="1" ht="12.75"/>
    <row r="79" spans="2:13" ht="14.25">
      <c r="B79" s="43" t="s">
        <v>268</v>
      </c>
      <c r="D79" s="43"/>
      <c r="E79" s="43"/>
      <c r="F79" s="43"/>
      <c r="G79" s="43"/>
      <c r="H79" s="43"/>
      <c r="I79" s="43"/>
      <c r="J79" s="43"/>
      <c r="K79" s="43"/>
    </row>
    <row r="80" spans="2:13">
      <c r="C80" s="18" t="s">
        <v>269</v>
      </c>
    </row>
    <row r="81" spans="2:14" s="13" customFormat="1" ht="7.5" customHeight="1"/>
    <row r="82" spans="2:14" s="13" customFormat="1" ht="12.75">
      <c r="C82" s="13" t="s">
        <v>270</v>
      </c>
    </row>
    <row r="83" spans="2:14" s="13" customFormat="1" ht="12.75">
      <c r="J83" s="19" t="s">
        <v>176</v>
      </c>
    </row>
    <row r="84" spans="2:14" s="13" customFormat="1" ht="12.75">
      <c r="C84" s="304"/>
      <c r="D84" s="304"/>
      <c r="E84" s="304" t="s">
        <v>177</v>
      </c>
      <c r="F84" s="304"/>
      <c r="G84" s="304" t="s">
        <v>178</v>
      </c>
      <c r="H84" s="304"/>
      <c r="I84" s="304" t="s">
        <v>158</v>
      </c>
      <c r="J84" s="304"/>
    </row>
    <row r="85" spans="2:14" s="13" customFormat="1" ht="12.75">
      <c r="C85" s="305" t="s">
        <v>179</v>
      </c>
      <c r="D85" s="305"/>
      <c r="E85" s="306">
        <v>36527915</v>
      </c>
      <c r="F85" s="306"/>
      <c r="G85" s="306">
        <v>21727217</v>
      </c>
      <c r="H85" s="306"/>
      <c r="I85" s="306">
        <f>E85-G85</f>
        <v>14800698</v>
      </c>
      <c r="J85" s="306"/>
      <c r="N85" s="13" t="s">
        <v>365</v>
      </c>
    </row>
    <row r="86" spans="2:14" s="13" customFormat="1" ht="12.75">
      <c r="C86" s="305" t="s">
        <v>160</v>
      </c>
      <c r="D86" s="305"/>
      <c r="E86" s="229">
        <v>2575418</v>
      </c>
      <c r="F86" s="229"/>
      <c r="G86" s="306">
        <v>2569952</v>
      </c>
      <c r="H86" s="306"/>
      <c r="I86" s="306">
        <f t="shared" ref="I86:I91" si="0">E86-G86</f>
        <v>5466</v>
      </c>
      <c r="J86" s="306"/>
      <c r="N86" s="13" t="s">
        <v>366</v>
      </c>
    </row>
    <row r="87" spans="2:14" s="13" customFormat="1" ht="12.75">
      <c r="C87" s="305" t="s">
        <v>181</v>
      </c>
      <c r="D87" s="305"/>
      <c r="E87" s="229">
        <v>1653203</v>
      </c>
      <c r="F87" s="229"/>
      <c r="G87" s="306">
        <v>1419603</v>
      </c>
      <c r="H87" s="306"/>
      <c r="I87" s="306">
        <f t="shared" si="0"/>
        <v>233600</v>
      </c>
      <c r="J87" s="306"/>
    </row>
    <row r="88" spans="2:14" s="13" customFormat="1" ht="12.75" hidden="1">
      <c r="C88" s="305" t="s">
        <v>182</v>
      </c>
      <c r="D88" s="305"/>
      <c r="E88" s="229"/>
      <c r="F88" s="229"/>
      <c r="G88" s="306"/>
      <c r="H88" s="306"/>
      <c r="I88" s="306">
        <f t="shared" si="0"/>
        <v>0</v>
      </c>
      <c r="J88" s="306"/>
    </row>
    <row r="89" spans="2:14" s="13" customFormat="1" ht="12.75" hidden="1">
      <c r="C89" s="305" t="s">
        <v>318</v>
      </c>
      <c r="D89" s="305"/>
      <c r="E89" s="229"/>
      <c r="F89" s="229"/>
      <c r="G89" s="306"/>
      <c r="H89" s="306"/>
      <c r="I89" s="306">
        <f t="shared" si="0"/>
        <v>0</v>
      </c>
      <c r="J89" s="306"/>
    </row>
    <row r="90" spans="2:14" s="13" customFormat="1" ht="12.75">
      <c r="C90" s="305" t="s">
        <v>184</v>
      </c>
      <c r="D90" s="305"/>
      <c r="E90" s="306">
        <f>265300+318600+3591471</f>
        <v>4175371</v>
      </c>
      <c r="F90" s="306"/>
      <c r="G90" s="306">
        <f>265299+185850+2923092</f>
        <v>3374241</v>
      </c>
      <c r="H90" s="306"/>
      <c r="I90" s="306">
        <f t="shared" si="0"/>
        <v>801130</v>
      </c>
      <c r="J90" s="306"/>
    </row>
    <row r="91" spans="2:14" s="13" customFormat="1" ht="12.75" hidden="1">
      <c r="C91" s="305" t="s">
        <v>185</v>
      </c>
      <c r="D91" s="305"/>
      <c r="E91" s="306"/>
      <c r="F91" s="306"/>
      <c r="G91" s="306"/>
      <c r="H91" s="306"/>
      <c r="I91" s="299">
        <f t="shared" si="0"/>
        <v>0</v>
      </c>
      <c r="J91" s="299"/>
    </row>
    <row r="92" spans="2:14" s="13" customFormat="1" ht="12.75" hidden="1">
      <c r="C92" s="372" t="s">
        <v>487</v>
      </c>
      <c r="D92" s="373"/>
      <c r="E92" s="306"/>
      <c r="F92" s="306"/>
      <c r="G92" s="306"/>
      <c r="H92" s="306"/>
      <c r="I92" s="299">
        <f>E92-G92</f>
        <v>0</v>
      </c>
      <c r="J92" s="299"/>
    </row>
    <row r="93" spans="2:14" s="13" customFormat="1" ht="12.75">
      <c r="C93" s="304" t="s">
        <v>161</v>
      </c>
      <c r="D93" s="304"/>
      <c r="E93" s="299">
        <f>SUM(E85:F92)</f>
        <v>44931907</v>
      </c>
      <c r="F93" s="299"/>
      <c r="G93" s="299">
        <f>SUM(G85:H92)</f>
        <v>29091013</v>
      </c>
      <c r="H93" s="299"/>
      <c r="I93" s="299">
        <f>SUM(I85:J92)</f>
        <v>15840894</v>
      </c>
      <c r="J93" s="299"/>
    </row>
    <row r="94" spans="2:14" s="13" customFormat="1" ht="13.5" customHeight="1"/>
    <row r="95" spans="2:14" s="13" customFormat="1" ht="13.5" customHeight="1"/>
    <row r="96" spans="2:14" ht="17.25" customHeight="1">
      <c r="B96" s="43" t="s">
        <v>274</v>
      </c>
      <c r="D96" s="43"/>
      <c r="E96" s="43"/>
      <c r="F96" s="43"/>
      <c r="G96" s="43"/>
      <c r="H96" s="43"/>
      <c r="I96" s="43"/>
      <c r="J96" s="43"/>
      <c r="K96" s="43"/>
    </row>
    <row r="97" spans="2:13">
      <c r="C97" s="18" t="s">
        <v>269</v>
      </c>
    </row>
    <row r="98" spans="2:13" s="13" customFormat="1" ht="6.75" customHeight="1"/>
    <row r="99" spans="2:13" s="13" customFormat="1" ht="12.75">
      <c r="C99" s="13" t="s">
        <v>275</v>
      </c>
    </row>
    <row r="100" spans="2:13" s="13" customFormat="1" ht="12.75">
      <c r="K100" s="19" t="s">
        <v>176</v>
      </c>
    </row>
    <row r="101" spans="2:13" s="13" customFormat="1" ht="12.75">
      <c r="C101" s="308"/>
      <c r="D101" s="309"/>
      <c r="E101" s="308" t="s">
        <v>276</v>
      </c>
      <c r="F101" s="309"/>
      <c r="G101" s="308" t="s">
        <v>277</v>
      </c>
      <c r="H101" s="310"/>
      <c r="I101" s="309"/>
      <c r="J101" s="308" t="s">
        <v>278</v>
      </c>
      <c r="K101" s="309"/>
    </row>
    <row r="102" spans="2:13" s="13" customFormat="1" ht="12.75">
      <c r="C102" s="311"/>
      <c r="D102" s="312"/>
      <c r="E102" s="308"/>
      <c r="F102" s="309"/>
      <c r="G102" s="308"/>
      <c r="H102" s="310"/>
      <c r="I102" s="309"/>
      <c r="J102" s="308"/>
      <c r="K102" s="309"/>
      <c r="L102" s="313" t="s">
        <v>336</v>
      </c>
      <c r="M102" s="313"/>
    </row>
    <row r="103" spans="2:13" s="13" customFormat="1" ht="12.75">
      <c r="C103" s="311"/>
      <c r="D103" s="312"/>
      <c r="E103" s="308"/>
      <c r="F103" s="309"/>
      <c r="G103" s="308"/>
      <c r="H103" s="310"/>
      <c r="I103" s="309"/>
      <c r="J103" s="308"/>
      <c r="K103" s="309"/>
    </row>
    <row r="104" spans="2:13" s="13" customFormat="1" ht="12.75">
      <c r="C104" s="311"/>
      <c r="D104" s="312"/>
      <c r="E104" s="308"/>
      <c r="F104" s="309"/>
      <c r="G104" s="308"/>
      <c r="H104" s="310"/>
      <c r="I104" s="309"/>
      <c r="J104" s="308"/>
      <c r="K104" s="309"/>
    </row>
    <row r="105" spans="2:13" s="13" customFormat="1" ht="12.75">
      <c r="C105" s="308" t="s">
        <v>280</v>
      </c>
      <c r="D105" s="309"/>
      <c r="E105" s="308"/>
      <c r="F105" s="309"/>
      <c r="G105" s="308"/>
      <c r="H105" s="310"/>
      <c r="I105" s="309"/>
      <c r="J105" s="308"/>
      <c r="K105" s="309"/>
    </row>
    <row r="106" spans="2:13" s="13" customFormat="1" ht="12.75">
      <c r="C106" s="44"/>
      <c r="D106" s="44"/>
      <c r="E106" s="44"/>
      <c r="F106" s="44"/>
      <c r="G106" s="44"/>
      <c r="H106" s="44"/>
      <c r="I106" s="44"/>
      <c r="J106" s="44"/>
      <c r="K106" s="44"/>
    </row>
    <row r="107" spans="2:13" s="13" customFormat="1" ht="12.75">
      <c r="C107" s="44"/>
      <c r="D107" s="44"/>
      <c r="E107" s="44"/>
      <c r="F107" s="44"/>
      <c r="G107" s="44"/>
      <c r="H107" s="44"/>
      <c r="I107" s="44"/>
      <c r="J107" s="44"/>
      <c r="K107" s="44"/>
    </row>
    <row r="108" spans="2:13" ht="14.25">
      <c r="B108" s="43" t="s">
        <v>281</v>
      </c>
      <c r="D108" s="43"/>
      <c r="E108" s="43"/>
      <c r="F108" s="43"/>
      <c r="G108" s="43"/>
      <c r="H108" s="43"/>
      <c r="I108" s="43"/>
      <c r="J108" s="43"/>
      <c r="K108" s="43"/>
    </row>
    <row r="109" spans="2:13" s="13" customFormat="1" ht="7.5" customHeight="1"/>
    <row r="110" spans="2:13" s="13" customFormat="1" ht="12.75">
      <c r="C110" s="13" t="s">
        <v>282</v>
      </c>
    </row>
    <row r="111" spans="2:13" s="13" customFormat="1" ht="12.75">
      <c r="J111" s="19" t="s">
        <v>176</v>
      </c>
    </row>
    <row r="112" spans="2:13" s="13" customFormat="1" ht="12.75">
      <c r="C112" s="308" t="s">
        <v>283</v>
      </c>
      <c r="D112" s="309"/>
      <c r="E112" s="308" t="s">
        <v>284</v>
      </c>
      <c r="F112" s="309"/>
      <c r="G112" s="308" t="s">
        <v>285</v>
      </c>
      <c r="H112" s="309"/>
      <c r="I112" s="308" t="s">
        <v>286</v>
      </c>
      <c r="J112" s="309"/>
    </row>
    <row r="113" spans="2:13" s="13" customFormat="1" ht="12.75">
      <c r="C113" s="311"/>
      <c r="D113" s="312"/>
      <c r="E113" s="308"/>
      <c r="F113" s="309"/>
      <c r="G113" s="308"/>
      <c r="H113" s="309"/>
      <c r="I113" s="308"/>
      <c r="J113" s="309"/>
      <c r="L113" s="314" t="s">
        <v>3</v>
      </c>
      <c r="M113" s="314"/>
    </row>
    <row r="114" spans="2:13" s="13" customFormat="1" ht="12.75">
      <c r="C114" s="311"/>
      <c r="D114" s="312"/>
      <c r="E114" s="308"/>
      <c r="F114" s="309"/>
      <c r="G114" s="308"/>
      <c r="H114" s="309"/>
      <c r="I114" s="308"/>
      <c r="J114" s="309"/>
    </row>
    <row r="115" spans="2:13" s="13" customFormat="1" ht="12.75">
      <c r="C115" s="315"/>
      <c r="D115" s="316"/>
      <c r="E115" s="317"/>
      <c r="F115" s="318"/>
      <c r="G115" s="317"/>
      <c r="H115" s="318"/>
      <c r="I115" s="317"/>
      <c r="J115" s="318"/>
    </row>
    <row r="116" spans="2:13" s="13" customFormat="1" ht="13.5" customHeight="1">
      <c r="C116" s="308" t="s">
        <v>280</v>
      </c>
      <c r="D116" s="309"/>
      <c r="E116" s="308"/>
      <c r="F116" s="309"/>
      <c r="G116" s="308"/>
      <c r="H116" s="309"/>
      <c r="I116" s="308"/>
      <c r="J116" s="309"/>
    </row>
    <row r="117" spans="2:13" s="13" customFormat="1" ht="13.5" customHeight="1"/>
    <row r="118" spans="2:13" s="13" customFormat="1" ht="12.75"/>
    <row r="119" spans="2:13" ht="14.25">
      <c r="B119" s="43" t="s">
        <v>287</v>
      </c>
      <c r="C119" s="43"/>
      <c r="D119" s="43"/>
      <c r="E119" s="43"/>
      <c r="F119" s="43"/>
      <c r="G119" s="43"/>
      <c r="H119" s="43"/>
      <c r="I119" s="43"/>
      <c r="J119" s="43"/>
    </row>
    <row r="120" spans="2:13" s="13" customFormat="1" ht="7.5" customHeight="1"/>
    <row r="121" spans="2:13" s="13" customFormat="1" ht="12.75">
      <c r="C121" s="193" t="s">
        <v>288</v>
      </c>
    </row>
    <row r="122" spans="2:13" s="13" customFormat="1" ht="12.75"/>
    <row r="123" spans="2:13" s="13" customFormat="1" ht="12.75"/>
    <row r="124" spans="2:13" ht="14.25">
      <c r="B124" s="43" t="s">
        <v>289</v>
      </c>
      <c r="D124" s="43"/>
      <c r="E124" s="43"/>
      <c r="F124" s="43"/>
      <c r="G124" s="43"/>
      <c r="H124" s="43"/>
      <c r="I124" s="43"/>
      <c r="J124" s="43"/>
      <c r="K124" s="43"/>
    </row>
    <row r="125" spans="2:13" ht="14.25">
      <c r="B125" s="43" t="s">
        <v>203</v>
      </c>
      <c r="D125" s="43"/>
      <c r="E125" s="43"/>
      <c r="F125" s="43"/>
      <c r="G125" s="43"/>
      <c r="H125" s="43"/>
      <c r="I125" s="43"/>
      <c r="J125" s="43"/>
      <c r="K125" s="43"/>
    </row>
    <row r="126" spans="2:13" s="13" customFormat="1" ht="6" customHeight="1"/>
    <row r="127" spans="2:13" s="13" customFormat="1" ht="12.75">
      <c r="C127" s="13" t="s">
        <v>288</v>
      </c>
    </row>
    <row r="128" spans="2:13" s="13" customFormat="1" ht="12.75"/>
    <row r="129" s="13" customFormat="1" ht="12.75"/>
    <row r="130" s="13" customFormat="1" ht="12.75"/>
    <row r="131" s="13" customFormat="1" ht="12.75"/>
    <row r="132" s="13" customFormat="1" ht="12.75"/>
    <row r="133" s="13" customFormat="1" ht="12.75"/>
  </sheetData>
  <mergeCells count="130">
    <mergeCell ref="C115:D115"/>
    <mergeCell ref="E115:F115"/>
    <mergeCell ref="G115:H115"/>
    <mergeCell ref="I115:J115"/>
    <mergeCell ref="C116:D116"/>
    <mergeCell ref="E116:F116"/>
    <mergeCell ref="G116:H116"/>
    <mergeCell ref="I116:J116"/>
    <mergeCell ref="C113:D113"/>
    <mergeCell ref="E113:F113"/>
    <mergeCell ref="G113:H113"/>
    <mergeCell ref="I113:J113"/>
    <mergeCell ref="L113:M113"/>
    <mergeCell ref="C114:D114"/>
    <mergeCell ref="E114:F114"/>
    <mergeCell ref="G114:H114"/>
    <mergeCell ref="I114:J114"/>
    <mergeCell ref="C105:D105"/>
    <mergeCell ref="E105:F105"/>
    <mergeCell ref="G105:I105"/>
    <mergeCell ref="J105:K105"/>
    <mergeCell ref="C112:D112"/>
    <mergeCell ref="E112:F112"/>
    <mergeCell ref="G112:H112"/>
    <mergeCell ref="I112:J112"/>
    <mergeCell ref="L102:M102"/>
    <mergeCell ref="C103:D103"/>
    <mergeCell ref="E103:F103"/>
    <mergeCell ref="G103:I103"/>
    <mergeCell ref="J103:K103"/>
    <mergeCell ref="C104:D104"/>
    <mergeCell ref="E104:F104"/>
    <mergeCell ref="G104:I104"/>
    <mergeCell ref="J104:K104"/>
    <mergeCell ref="C101:D101"/>
    <mergeCell ref="E101:F101"/>
    <mergeCell ref="G101:I101"/>
    <mergeCell ref="J101:K101"/>
    <mergeCell ref="C102:D102"/>
    <mergeCell ref="E102:F102"/>
    <mergeCell ref="G102:I102"/>
    <mergeCell ref="J102:K102"/>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G66:H66"/>
    <mergeCell ref="G67:H67"/>
    <mergeCell ref="G68:H68"/>
    <mergeCell ref="L71:M71"/>
    <mergeCell ref="I72:J72"/>
    <mergeCell ref="D73:H73"/>
    <mergeCell ref="I73:J73"/>
    <mergeCell ref="C51:D51"/>
    <mergeCell ref="E51:F51"/>
    <mergeCell ref="G51:H51"/>
    <mergeCell ref="I51:J51"/>
    <mergeCell ref="K51:L51"/>
    <mergeCell ref="B54:C54"/>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M126"/>
  <sheetViews>
    <sheetView topLeftCell="A98" zoomScaleNormal="100" zoomScaleSheetLayoutView="100" workbookViewId="0">
      <selection activeCell="I184" sqref="I184"/>
    </sheetView>
  </sheetViews>
  <sheetFormatPr defaultColWidth="9" defaultRowHeight="13.5"/>
  <cols>
    <col min="1" max="1" width="3.5" style="12" customWidth="1"/>
    <col min="2" max="2" width="5" style="12" customWidth="1"/>
    <col min="3" max="12" width="8.75" style="12" customWidth="1"/>
    <col min="13" max="13" width="9.5" style="12" customWidth="1"/>
    <col min="14" max="16384" width="9" style="12"/>
  </cols>
  <sheetData>
    <row r="1" spans="2:12" ht="29.25" customHeight="1">
      <c r="L1" s="133" t="s">
        <v>477</v>
      </c>
    </row>
    <row r="2" spans="2:12" ht="17.25">
      <c r="C2" s="320" t="s">
        <v>488</v>
      </c>
      <c r="D2" s="320"/>
      <c r="E2" s="320"/>
      <c r="F2" s="320"/>
      <c r="G2" s="320"/>
      <c r="H2" s="320"/>
      <c r="I2" s="320"/>
      <c r="J2" s="320"/>
      <c r="K2" s="320"/>
      <c r="L2" s="320"/>
    </row>
    <row r="3" spans="2:12" ht="17.25">
      <c r="C3" s="194"/>
      <c r="D3" s="194"/>
      <c r="E3" s="194"/>
      <c r="F3" s="194"/>
      <c r="G3" s="194"/>
      <c r="H3" s="194"/>
      <c r="I3" s="194"/>
      <c r="J3" s="194"/>
      <c r="K3" s="194"/>
    </row>
    <row r="5" spans="2:12" ht="14.25">
      <c r="B5" s="43" t="s">
        <v>238</v>
      </c>
      <c r="D5" s="43"/>
      <c r="E5" s="43"/>
      <c r="F5" s="43"/>
      <c r="G5" s="43"/>
      <c r="H5" s="43"/>
      <c r="I5" s="43"/>
      <c r="J5" s="43"/>
      <c r="K5" s="43"/>
    </row>
    <row r="6" spans="2:12" s="13" customFormat="1" ht="12.75">
      <c r="C6" s="313"/>
      <c r="D6" s="313"/>
      <c r="E6" s="313"/>
      <c r="F6" s="313"/>
      <c r="G6" s="313"/>
      <c r="H6" s="313"/>
      <c r="I6" s="313"/>
      <c r="J6" s="313"/>
      <c r="K6" s="313"/>
    </row>
    <row r="7" spans="2:12" s="13" customFormat="1" ht="12.75">
      <c r="C7" s="13" t="s">
        <v>239</v>
      </c>
    </row>
    <row r="8" spans="2:12" s="13" customFormat="1" ht="12.75">
      <c r="C8" s="19" t="s">
        <v>6</v>
      </c>
      <c r="D8" s="13" t="s">
        <v>3</v>
      </c>
    </row>
    <row r="9" spans="2:12" s="13" customFormat="1" ht="12.75"/>
    <row r="10" spans="2:12" s="13" customFormat="1" ht="12.75">
      <c r="C10" s="13" t="s">
        <v>240</v>
      </c>
    </row>
    <row r="11" spans="2:12" s="13" customFormat="1" ht="12.75">
      <c r="C11" s="19" t="s">
        <v>6</v>
      </c>
      <c r="D11" s="13" t="s">
        <v>3</v>
      </c>
    </row>
    <row r="12" spans="2:12" s="13" customFormat="1" ht="12.75"/>
    <row r="13" spans="2:12" s="13" customFormat="1" ht="12.75">
      <c r="C13" s="13" t="s">
        <v>241</v>
      </c>
    </row>
    <row r="14" spans="2:12" s="13" customFormat="1" ht="12.75">
      <c r="C14" s="19" t="s">
        <v>6</v>
      </c>
      <c r="D14" s="13" t="s">
        <v>292</v>
      </c>
    </row>
    <row r="15" spans="2:12" s="13" customFormat="1" ht="12.75">
      <c r="C15" s="19" t="s">
        <v>6</v>
      </c>
      <c r="D15" s="13" t="s">
        <v>350</v>
      </c>
    </row>
    <row r="16" spans="2:12" s="13" customFormat="1" ht="12.75">
      <c r="D16" s="11" t="s">
        <v>351</v>
      </c>
      <c r="E16" s="24"/>
      <c r="F16" s="24"/>
      <c r="G16" s="24"/>
      <c r="H16" s="24"/>
      <c r="I16" s="24"/>
      <c r="J16" s="24"/>
      <c r="K16" s="24"/>
      <c r="L16" s="22"/>
    </row>
    <row r="17" spans="2:11" s="13" customFormat="1" ht="12.75">
      <c r="D17" s="13" t="s">
        <v>352</v>
      </c>
    </row>
    <row r="18" spans="2:11" s="13" customFormat="1" ht="12.75"/>
    <row r="19" spans="2:11" s="13" customFormat="1" ht="12.75">
      <c r="C19" s="13" t="s">
        <v>244</v>
      </c>
    </row>
    <row r="20" spans="2:11" s="13" customFormat="1" ht="12.75">
      <c r="C20" s="19" t="s">
        <v>6</v>
      </c>
      <c r="D20" s="13" t="s">
        <v>15</v>
      </c>
      <c r="F20" s="13" t="s">
        <v>3</v>
      </c>
    </row>
    <row r="21" spans="2:11" s="13" customFormat="1" ht="12.75">
      <c r="C21" s="19" t="s">
        <v>6</v>
      </c>
      <c r="D21" s="13" t="s">
        <v>19</v>
      </c>
      <c r="F21" s="13" t="s">
        <v>247</v>
      </c>
    </row>
    <row r="22" spans="2:11" s="13" customFormat="1" ht="12.75">
      <c r="C22" s="19"/>
      <c r="F22" s="13" t="s">
        <v>248</v>
      </c>
    </row>
    <row r="23" spans="2:11" s="13" customFormat="1" ht="12.75">
      <c r="C23" s="19"/>
      <c r="F23" s="13" t="s">
        <v>249</v>
      </c>
    </row>
    <row r="24" spans="2:11" s="13" customFormat="1" ht="12.75">
      <c r="C24" s="19" t="s">
        <v>6</v>
      </c>
      <c r="D24" s="13" t="s">
        <v>22</v>
      </c>
      <c r="F24" s="13" t="s">
        <v>342</v>
      </c>
    </row>
    <row r="25" spans="2:11" s="13" customFormat="1" ht="12.75">
      <c r="F25" s="13" t="s">
        <v>343</v>
      </c>
    </row>
    <row r="26" spans="2:11" s="13" customFormat="1" ht="12.75">
      <c r="F26" s="13" t="s">
        <v>27</v>
      </c>
    </row>
    <row r="27" spans="2:11" s="13" customFormat="1" ht="12.75"/>
    <row r="28" spans="2:11" ht="14.25">
      <c r="B28" s="43" t="s">
        <v>252</v>
      </c>
      <c r="D28" s="43"/>
      <c r="E28" s="43"/>
      <c r="F28" s="43"/>
      <c r="G28" s="43"/>
      <c r="H28" s="43"/>
      <c r="I28" s="43"/>
      <c r="J28" s="43"/>
      <c r="K28" s="43"/>
    </row>
    <row r="29" spans="2:11" s="13" customFormat="1" ht="12.75"/>
    <row r="30" spans="2:11" s="13" customFormat="1" ht="13.5" customHeight="1">
      <c r="C30" s="313" t="s">
        <v>3</v>
      </c>
      <c r="D30" s="313"/>
      <c r="E30" s="313"/>
      <c r="F30" s="313"/>
    </row>
    <row r="31" spans="2:11" s="13" customFormat="1" ht="12.75">
      <c r="C31" s="193"/>
      <c r="D31" s="193"/>
      <c r="E31" s="193"/>
      <c r="F31" s="193"/>
      <c r="G31" s="193"/>
      <c r="H31" s="193"/>
      <c r="I31" s="193"/>
      <c r="J31" s="193"/>
      <c r="K31" s="193"/>
    </row>
    <row r="32" spans="2:11" s="13" customFormat="1" ht="12.75"/>
    <row r="33" spans="2:11" ht="14.25">
      <c r="B33" s="43" t="s">
        <v>253</v>
      </c>
      <c r="D33" s="43"/>
      <c r="E33" s="43"/>
      <c r="F33" s="43"/>
      <c r="G33" s="43"/>
      <c r="H33" s="43"/>
      <c r="I33" s="43"/>
      <c r="J33" s="43"/>
      <c r="K33" s="43"/>
    </row>
    <row r="34" spans="2:11" s="13" customFormat="1" ht="12.75">
      <c r="C34" s="193"/>
      <c r="D34" s="193"/>
      <c r="E34" s="193"/>
      <c r="F34" s="193"/>
      <c r="G34" s="193"/>
      <c r="H34" s="193"/>
      <c r="I34" s="193"/>
      <c r="J34" s="193"/>
      <c r="K34" s="193"/>
    </row>
    <row r="35" spans="2:11" s="13" customFormat="1" ht="12.75">
      <c r="C35" s="313" t="s">
        <v>301</v>
      </c>
      <c r="D35" s="313"/>
      <c r="E35" s="313"/>
      <c r="F35" s="313"/>
      <c r="G35" s="313"/>
      <c r="H35" s="313"/>
      <c r="I35" s="313"/>
      <c r="J35" s="313"/>
      <c r="K35" s="313"/>
    </row>
    <row r="36" spans="2:11" s="13" customFormat="1" ht="12.75">
      <c r="C36" s="22" t="s">
        <v>344</v>
      </c>
    </row>
    <row r="37" spans="2:11" s="13" customFormat="1" ht="12.75"/>
    <row r="38" spans="2:11" ht="24.75" customHeight="1">
      <c r="B38" s="25" t="s">
        <v>255</v>
      </c>
      <c r="D38" s="25"/>
      <c r="E38" s="25"/>
      <c r="F38" s="25"/>
      <c r="G38" s="25"/>
      <c r="H38" s="25"/>
      <c r="I38" s="25"/>
      <c r="J38" s="25"/>
      <c r="K38" s="25"/>
    </row>
    <row r="39" spans="2:11" s="16" customFormat="1" ht="16.5" customHeight="1">
      <c r="C39" s="321" t="s">
        <v>256</v>
      </c>
      <c r="D39" s="321"/>
      <c r="E39" s="321"/>
      <c r="F39" s="321"/>
      <c r="G39" s="321"/>
      <c r="H39" s="321"/>
      <c r="I39" s="321"/>
      <c r="J39" s="321"/>
      <c r="K39" s="321"/>
    </row>
    <row r="40" spans="2:11" s="13" customFormat="1" ht="14.25" customHeight="1">
      <c r="C40" s="28" t="s">
        <v>489</v>
      </c>
      <c r="D40" s="28"/>
      <c r="E40" s="28"/>
      <c r="F40" s="28"/>
      <c r="G40" s="28"/>
      <c r="H40" s="28"/>
      <c r="I40" s="28"/>
      <c r="J40" s="28"/>
      <c r="K40" s="28"/>
    </row>
    <row r="41" spans="2:11" s="13" customFormat="1" ht="15" customHeight="1">
      <c r="C41" s="22" t="s">
        <v>354</v>
      </c>
      <c r="D41" s="22"/>
      <c r="E41" s="22"/>
      <c r="F41" s="22"/>
    </row>
    <row r="42" spans="2:11" s="13" customFormat="1" ht="12.75">
      <c r="C42" s="127" t="s">
        <v>87</v>
      </c>
      <c r="D42" s="22" t="s">
        <v>480</v>
      </c>
      <c r="E42" s="22"/>
      <c r="F42" s="22"/>
    </row>
    <row r="43" spans="2:11" s="13" customFormat="1" ht="12.75">
      <c r="C43" s="127" t="s">
        <v>91</v>
      </c>
      <c r="D43" s="22" t="s">
        <v>481</v>
      </c>
      <c r="E43" s="22"/>
      <c r="F43" s="22"/>
    </row>
    <row r="44" spans="2:11" s="13" customFormat="1" ht="12.75">
      <c r="C44" s="127" t="s">
        <v>101</v>
      </c>
      <c r="D44" s="22" t="s">
        <v>482</v>
      </c>
      <c r="E44" s="22"/>
      <c r="F44" s="22"/>
    </row>
    <row r="45" spans="2:11" s="13" customFormat="1" ht="12.75">
      <c r="C45" s="127" t="s">
        <v>104</v>
      </c>
      <c r="D45" s="22" t="s">
        <v>307</v>
      </c>
      <c r="E45" s="22"/>
      <c r="F45" s="22"/>
    </row>
    <row r="46" spans="2:11" s="13" customFormat="1" ht="12.75"/>
    <row r="47" spans="2:11" ht="14.25">
      <c r="B47" s="43" t="s">
        <v>262</v>
      </c>
      <c r="D47" s="43"/>
      <c r="E47" s="43"/>
      <c r="F47" s="43"/>
      <c r="G47" s="43"/>
      <c r="H47" s="43"/>
      <c r="I47" s="43"/>
      <c r="J47" s="43"/>
      <c r="K47" s="43"/>
    </row>
    <row r="48" spans="2:11" s="13" customFormat="1" ht="12.75"/>
    <row r="49" spans="2:12" s="13" customFormat="1" ht="12.75" customHeight="1">
      <c r="C49" s="24" t="s">
        <v>3</v>
      </c>
      <c r="D49" s="24"/>
      <c r="E49" s="24"/>
      <c r="F49" s="24"/>
      <c r="G49" s="24"/>
      <c r="H49" s="24"/>
      <c r="I49" s="24"/>
      <c r="J49" s="24"/>
      <c r="K49" s="24"/>
      <c r="L49" s="22"/>
    </row>
    <row r="50" spans="2:12" s="13" customFormat="1" ht="12.75" customHeight="1">
      <c r="C50" s="24"/>
      <c r="D50" s="24"/>
      <c r="E50" s="24"/>
      <c r="F50" s="24"/>
      <c r="G50" s="24"/>
      <c r="H50" s="24"/>
      <c r="I50" s="24"/>
      <c r="J50" s="24"/>
      <c r="K50" s="24"/>
      <c r="L50" s="22"/>
    </row>
    <row r="51" spans="2:12" s="13" customFormat="1" ht="12.75"/>
    <row r="52" spans="2:12" s="13" customFormat="1" ht="12.75"/>
    <row r="53" spans="2:12" ht="14.25" customHeight="1">
      <c r="B53" s="26" t="s">
        <v>263</v>
      </c>
      <c r="D53" s="26"/>
      <c r="E53" s="26"/>
      <c r="F53" s="26"/>
      <c r="G53" s="26"/>
      <c r="H53" s="26"/>
      <c r="I53" s="26"/>
      <c r="J53" s="26"/>
      <c r="K53" s="26"/>
    </row>
    <row r="54" spans="2:12" s="13" customFormat="1" ht="12.75">
      <c r="C54" s="313"/>
      <c r="D54" s="313"/>
      <c r="E54" s="313"/>
      <c r="F54" s="313"/>
      <c r="G54" s="313"/>
      <c r="H54" s="313"/>
      <c r="I54" s="313"/>
      <c r="J54" s="313"/>
      <c r="K54" s="313"/>
    </row>
    <row r="55" spans="2:12" s="13" customFormat="1" ht="12.75" customHeight="1">
      <c r="C55" s="24" t="s">
        <v>3</v>
      </c>
      <c r="D55" s="24"/>
      <c r="E55" s="24"/>
      <c r="F55" s="24"/>
      <c r="G55" s="24"/>
      <c r="H55" s="24"/>
      <c r="I55" s="24"/>
      <c r="J55" s="24"/>
      <c r="K55" s="24"/>
      <c r="L55" s="22"/>
    </row>
    <row r="56" spans="2:12" s="13" customFormat="1" ht="12.75" customHeight="1">
      <c r="C56" s="24"/>
      <c r="D56" s="24"/>
      <c r="E56" s="24"/>
      <c r="F56" s="24"/>
      <c r="G56" s="24"/>
      <c r="H56" s="24"/>
      <c r="I56" s="24"/>
      <c r="J56" s="24"/>
      <c r="K56" s="24"/>
      <c r="L56" s="22"/>
    </row>
    <row r="57" spans="2:12" s="13" customFormat="1" ht="12.75" customHeight="1">
      <c r="C57" s="24"/>
      <c r="D57" s="24"/>
      <c r="E57" s="24"/>
      <c r="F57" s="24"/>
      <c r="G57" s="24"/>
      <c r="H57" s="24"/>
      <c r="I57" s="24"/>
      <c r="J57" s="24"/>
      <c r="K57" s="24"/>
      <c r="L57" s="22"/>
    </row>
    <row r="58" spans="2:12" s="13" customFormat="1" ht="12.75" customHeight="1"/>
    <row r="59" spans="2:12" ht="14.25">
      <c r="B59" s="43" t="s">
        <v>264</v>
      </c>
      <c r="D59" s="43"/>
      <c r="E59" s="43"/>
      <c r="F59" s="43"/>
      <c r="G59" s="43"/>
      <c r="H59" s="43"/>
      <c r="I59" s="43"/>
      <c r="J59" s="43"/>
      <c r="K59" s="43"/>
    </row>
    <row r="60" spans="2:12" s="13" customFormat="1" ht="14.25" customHeight="1"/>
    <row r="61" spans="2:12" s="13" customFormat="1" ht="12.75">
      <c r="C61" s="13" t="s">
        <v>265</v>
      </c>
    </row>
    <row r="62" spans="2:12" s="13" customFormat="1" ht="13.5" customHeight="1">
      <c r="D62" s="13" t="s">
        <v>168</v>
      </c>
      <c r="G62" s="300">
        <v>0</v>
      </c>
      <c r="H62" s="300"/>
      <c r="I62" s="13" t="s">
        <v>169</v>
      </c>
    </row>
    <row r="63" spans="2:12" s="13" customFormat="1" ht="14.25" customHeight="1" thickBot="1">
      <c r="D63" s="13" t="s">
        <v>170</v>
      </c>
      <c r="G63" s="301">
        <v>0</v>
      </c>
      <c r="H63" s="301"/>
      <c r="I63" s="13" t="s">
        <v>169</v>
      </c>
    </row>
    <row r="64" spans="2:12" s="13" customFormat="1" ht="13.5" customHeight="1">
      <c r="D64" s="37"/>
      <c r="E64" s="37" t="s">
        <v>171</v>
      </c>
      <c r="F64" s="37"/>
      <c r="G64" s="302">
        <f>SUM(G62:H63)</f>
        <v>0</v>
      </c>
      <c r="H64" s="302"/>
      <c r="I64" s="13" t="s">
        <v>169</v>
      </c>
    </row>
    <row r="65" spans="2:13" s="13" customFormat="1" ht="12.75" customHeight="1"/>
    <row r="66" spans="2:13" s="13" customFormat="1" ht="12.75">
      <c r="C66" s="13" t="s">
        <v>266</v>
      </c>
      <c r="L66" s="324" t="s">
        <v>3</v>
      </c>
      <c r="M66" s="324"/>
    </row>
    <row r="67" spans="2:13" s="13" customFormat="1" ht="12.75">
      <c r="D67" s="13" t="s">
        <v>173</v>
      </c>
      <c r="G67" s="19"/>
      <c r="H67" s="19"/>
      <c r="I67" s="300">
        <v>0</v>
      </c>
      <c r="J67" s="300"/>
      <c r="K67" s="13" t="s">
        <v>169</v>
      </c>
    </row>
    <row r="68" spans="2:13" s="13" customFormat="1" thickBot="1">
      <c r="D68" s="303" t="s">
        <v>267</v>
      </c>
      <c r="E68" s="303"/>
      <c r="F68" s="303"/>
      <c r="G68" s="303"/>
      <c r="H68" s="303"/>
      <c r="I68" s="301">
        <v>0</v>
      </c>
      <c r="J68" s="301"/>
      <c r="K68" s="13" t="s">
        <v>169</v>
      </c>
    </row>
    <row r="69" spans="2:13" s="13" customFormat="1" ht="12.75">
      <c r="D69" s="37"/>
      <c r="E69" s="37" t="s">
        <v>171</v>
      </c>
      <c r="F69" s="37"/>
      <c r="G69" s="37"/>
      <c r="H69" s="36"/>
      <c r="I69" s="302">
        <f>SUM(I67:J68)</f>
        <v>0</v>
      </c>
      <c r="J69" s="302"/>
      <c r="K69" s="13" t="s">
        <v>169</v>
      </c>
    </row>
    <row r="70" spans="2:13" s="13" customFormat="1" ht="6" customHeight="1"/>
    <row r="71" spans="2:13" s="13" customFormat="1" ht="12.75"/>
    <row r="72" spans="2:13" s="13" customFormat="1" ht="12.75"/>
    <row r="73" spans="2:13" s="13" customFormat="1" ht="12.75"/>
    <row r="74" spans="2:13" ht="14.25">
      <c r="B74" s="43" t="s">
        <v>268</v>
      </c>
      <c r="D74" s="43"/>
      <c r="E74" s="43"/>
      <c r="F74" s="43"/>
      <c r="G74" s="43"/>
      <c r="H74" s="43"/>
      <c r="I74" s="43"/>
      <c r="J74" s="43"/>
      <c r="K74" s="43"/>
    </row>
    <row r="75" spans="2:13">
      <c r="C75" s="18" t="s">
        <v>269</v>
      </c>
    </row>
    <row r="76" spans="2:13" s="13" customFormat="1" ht="7.5" customHeight="1"/>
    <row r="77" spans="2:13" s="13" customFormat="1" ht="12.75">
      <c r="C77" s="13" t="s">
        <v>270</v>
      </c>
    </row>
    <row r="78" spans="2:13" s="13" customFormat="1" ht="12.75">
      <c r="J78" s="19" t="s">
        <v>176</v>
      </c>
    </row>
    <row r="79" spans="2:13" s="13" customFormat="1" ht="12.75">
      <c r="C79" s="304"/>
      <c r="D79" s="304"/>
      <c r="E79" s="304" t="s">
        <v>177</v>
      </c>
      <c r="F79" s="304"/>
      <c r="G79" s="304" t="s">
        <v>178</v>
      </c>
      <c r="H79" s="304"/>
      <c r="I79" s="304" t="s">
        <v>158</v>
      </c>
      <c r="J79" s="304"/>
    </row>
    <row r="80" spans="2:13" s="13" customFormat="1">
      <c r="C80" s="189" t="s">
        <v>318</v>
      </c>
      <c r="D80" s="190"/>
      <c r="E80" s="325">
        <v>110000</v>
      </c>
      <c r="F80" s="326"/>
      <c r="G80" s="325">
        <v>109999</v>
      </c>
      <c r="H80" s="326"/>
      <c r="I80" s="306">
        <f>E80-G80</f>
        <v>1</v>
      </c>
      <c r="J80" s="306"/>
      <c r="K80" s="128"/>
      <c r="L80" s="129"/>
    </row>
    <row r="81" spans="2:13" s="13" customFormat="1">
      <c r="C81" s="311" t="s">
        <v>184</v>
      </c>
      <c r="D81" s="312"/>
      <c r="E81" s="306">
        <v>3470824</v>
      </c>
      <c r="F81" s="306"/>
      <c r="G81" s="306">
        <v>2035903</v>
      </c>
      <c r="H81" s="306"/>
      <c r="I81" s="306">
        <f>E81-G81</f>
        <v>1434921</v>
      </c>
      <c r="J81" s="306"/>
      <c r="K81" s="128"/>
      <c r="L81" s="129"/>
    </row>
    <row r="82" spans="2:13" s="13" customFormat="1">
      <c r="C82" s="305"/>
      <c r="D82" s="305"/>
      <c r="E82" s="306"/>
      <c r="F82" s="306"/>
      <c r="G82" s="306"/>
      <c r="H82" s="306"/>
      <c r="I82" s="306"/>
      <c r="J82" s="306"/>
      <c r="K82" s="128"/>
      <c r="L82" s="129"/>
    </row>
    <row r="83" spans="2:13" s="13" customFormat="1" ht="12.75">
      <c r="C83" s="372"/>
      <c r="D83" s="373"/>
      <c r="E83" s="306"/>
      <c r="F83" s="306"/>
      <c r="G83" s="306"/>
      <c r="H83" s="306"/>
      <c r="I83" s="306"/>
      <c r="J83" s="306"/>
    </row>
    <row r="84" spans="2:13" s="13" customFormat="1" ht="12.75">
      <c r="C84" s="304" t="s">
        <v>161</v>
      </c>
      <c r="D84" s="304"/>
      <c r="E84" s="299">
        <f>SUM(E80:F83)</f>
        <v>3580824</v>
      </c>
      <c r="F84" s="299"/>
      <c r="G84" s="299">
        <f>SUM(G80:H83)</f>
        <v>2145902</v>
      </c>
      <c r="H84" s="299"/>
      <c r="I84" s="299">
        <f>SUM(I80:J83)</f>
        <v>1434922</v>
      </c>
      <c r="J84" s="299"/>
    </row>
    <row r="85" spans="2:13" s="13" customFormat="1" ht="13.5" customHeight="1"/>
    <row r="86" spans="2:13" s="13" customFormat="1" ht="13.5" customHeight="1"/>
    <row r="87" spans="2:13" ht="17.25" customHeight="1">
      <c r="B87" s="43" t="s">
        <v>274</v>
      </c>
      <c r="D87" s="43"/>
      <c r="E87" s="43"/>
      <c r="F87" s="43"/>
      <c r="G87" s="43"/>
      <c r="H87" s="43"/>
      <c r="I87" s="43"/>
      <c r="J87" s="43"/>
      <c r="K87" s="43"/>
    </row>
    <row r="88" spans="2:13">
      <c r="C88" s="18" t="s">
        <v>269</v>
      </c>
    </row>
    <row r="89" spans="2:13" s="13" customFormat="1" ht="6.75" customHeight="1"/>
    <row r="90" spans="2:13" s="13" customFormat="1" ht="12.75">
      <c r="C90" s="13" t="s">
        <v>275</v>
      </c>
    </row>
    <row r="91" spans="2:13" s="13" customFormat="1" ht="12.75">
      <c r="K91" s="19" t="s">
        <v>176</v>
      </c>
    </row>
    <row r="92" spans="2:13" s="13" customFormat="1" ht="12.75">
      <c r="C92" s="308"/>
      <c r="D92" s="309"/>
      <c r="E92" s="308" t="s">
        <v>276</v>
      </c>
      <c r="F92" s="309"/>
      <c r="G92" s="308" t="s">
        <v>277</v>
      </c>
      <c r="H92" s="310"/>
      <c r="I92" s="309"/>
      <c r="J92" s="308" t="s">
        <v>278</v>
      </c>
      <c r="K92" s="309"/>
    </row>
    <row r="93" spans="2:13" s="13" customFormat="1" ht="12.75">
      <c r="C93" s="311"/>
      <c r="D93" s="312"/>
      <c r="E93" s="308"/>
      <c r="F93" s="309"/>
      <c r="G93" s="308"/>
      <c r="H93" s="310"/>
      <c r="I93" s="309"/>
      <c r="J93" s="308"/>
      <c r="K93" s="309"/>
      <c r="L93" s="313" t="s">
        <v>336</v>
      </c>
      <c r="M93" s="313"/>
    </row>
    <row r="94" spans="2:13" s="13" customFormat="1" ht="12.75">
      <c r="C94" s="311"/>
      <c r="D94" s="312"/>
      <c r="E94" s="308"/>
      <c r="F94" s="309"/>
      <c r="G94" s="308"/>
      <c r="H94" s="310"/>
      <c r="I94" s="309"/>
      <c r="J94" s="308"/>
      <c r="K94" s="309"/>
    </row>
    <row r="95" spans="2:13" s="13" customFormat="1" ht="12.75">
      <c r="C95" s="311"/>
      <c r="D95" s="312"/>
      <c r="E95" s="308"/>
      <c r="F95" s="309"/>
      <c r="G95" s="308"/>
      <c r="H95" s="310"/>
      <c r="I95" s="309"/>
      <c r="J95" s="308"/>
      <c r="K95" s="309"/>
    </row>
    <row r="96" spans="2:13" s="13" customFormat="1" ht="12.75">
      <c r="C96" s="308" t="s">
        <v>280</v>
      </c>
      <c r="D96" s="309"/>
      <c r="E96" s="308"/>
      <c r="F96" s="309"/>
      <c r="G96" s="308"/>
      <c r="H96" s="310"/>
      <c r="I96" s="309"/>
      <c r="J96" s="308"/>
      <c r="K96" s="309"/>
    </row>
    <row r="97" spans="2:13" s="13" customFormat="1" ht="12.75">
      <c r="C97" s="44"/>
      <c r="D97" s="44"/>
      <c r="E97" s="44"/>
      <c r="F97" s="44"/>
      <c r="G97" s="44"/>
      <c r="H97" s="44"/>
      <c r="I97" s="44"/>
      <c r="J97" s="44"/>
      <c r="K97" s="44"/>
    </row>
    <row r="98" spans="2:13" s="13" customFormat="1" ht="12.75">
      <c r="C98" s="44"/>
      <c r="D98" s="44"/>
      <c r="E98" s="44"/>
      <c r="F98" s="44"/>
      <c r="G98" s="44"/>
      <c r="H98" s="44"/>
      <c r="I98" s="44"/>
      <c r="J98" s="44"/>
      <c r="K98" s="44"/>
    </row>
    <row r="99" spans="2:13" ht="14.25">
      <c r="B99" s="43" t="s">
        <v>281</v>
      </c>
      <c r="D99" s="43"/>
      <c r="E99" s="43"/>
      <c r="F99" s="43"/>
      <c r="G99" s="43"/>
      <c r="H99" s="43"/>
      <c r="I99" s="43"/>
      <c r="J99" s="43"/>
      <c r="K99" s="43"/>
    </row>
    <row r="100" spans="2:13" s="13" customFormat="1" ht="7.5" customHeight="1"/>
    <row r="101" spans="2:13" s="13" customFormat="1" ht="12.75">
      <c r="C101" s="13" t="s">
        <v>282</v>
      </c>
    </row>
    <row r="102" spans="2:13" s="13" customFormat="1" ht="12.75">
      <c r="J102" s="19" t="s">
        <v>176</v>
      </c>
    </row>
    <row r="103" spans="2:13" s="13" customFormat="1" ht="12.75">
      <c r="C103" s="308" t="s">
        <v>283</v>
      </c>
      <c r="D103" s="309"/>
      <c r="E103" s="308" t="s">
        <v>284</v>
      </c>
      <c r="F103" s="309"/>
      <c r="G103" s="308" t="s">
        <v>285</v>
      </c>
      <c r="H103" s="309"/>
      <c r="I103" s="308" t="s">
        <v>286</v>
      </c>
      <c r="J103" s="309"/>
    </row>
    <row r="104" spans="2:13" s="13" customFormat="1" ht="12.75">
      <c r="C104" s="311"/>
      <c r="D104" s="312"/>
      <c r="E104" s="308"/>
      <c r="F104" s="309"/>
      <c r="G104" s="308"/>
      <c r="H104" s="309"/>
      <c r="I104" s="308"/>
      <c r="J104" s="309"/>
      <c r="L104" s="314" t="s">
        <v>3</v>
      </c>
      <c r="M104" s="314"/>
    </row>
    <row r="105" spans="2:13" s="13" customFormat="1" ht="12.75">
      <c r="C105" s="311"/>
      <c r="D105" s="312"/>
      <c r="E105" s="308"/>
      <c r="F105" s="309"/>
      <c r="G105" s="308"/>
      <c r="H105" s="309"/>
      <c r="I105" s="308"/>
      <c r="J105" s="309"/>
    </row>
    <row r="106" spans="2:13" s="13" customFormat="1" ht="12.75">
      <c r="C106" s="315"/>
      <c r="D106" s="316"/>
      <c r="E106" s="317"/>
      <c r="F106" s="318"/>
      <c r="G106" s="317"/>
      <c r="H106" s="318"/>
      <c r="I106" s="317"/>
      <c r="J106" s="318"/>
    </row>
    <row r="107" spans="2:13" s="13" customFormat="1" ht="13.5" customHeight="1">
      <c r="C107" s="308" t="s">
        <v>280</v>
      </c>
      <c r="D107" s="309"/>
      <c r="E107" s="308"/>
      <c r="F107" s="309"/>
      <c r="G107" s="308"/>
      <c r="H107" s="309"/>
      <c r="I107" s="308"/>
      <c r="J107" s="309"/>
    </row>
    <row r="108" spans="2:13" s="13" customFormat="1" ht="13.5" customHeight="1"/>
    <row r="109" spans="2:13" ht="14.25">
      <c r="B109" s="43" t="s">
        <v>355</v>
      </c>
      <c r="C109" s="43"/>
      <c r="D109" s="43"/>
      <c r="E109" s="43"/>
      <c r="F109" s="43"/>
      <c r="G109" s="43"/>
      <c r="H109" s="43"/>
      <c r="I109" s="43"/>
      <c r="J109" s="43"/>
    </row>
    <row r="110" spans="2:13" s="13" customFormat="1" ht="7.5" customHeight="1"/>
    <row r="111" spans="2:13" s="13" customFormat="1" ht="12.75">
      <c r="C111" s="13" t="s">
        <v>356</v>
      </c>
    </row>
    <row r="112" spans="2:13" s="13" customFormat="1" ht="12.75">
      <c r="D112" s="13" t="s">
        <v>197</v>
      </c>
      <c r="F112" s="130">
        <v>223850</v>
      </c>
      <c r="G112" s="13" t="s">
        <v>169</v>
      </c>
    </row>
    <row r="113" spans="2:11" s="13" customFormat="1" thickBot="1">
      <c r="D113" s="131" t="s">
        <v>198</v>
      </c>
      <c r="E113" s="131"/>
      <c r="F113" s="132">
        <v>0</v>
      </c>
      <c r="G113" s="13" t="s">
        <v>169</v>
      </c>
    </row>
    <row r="114" spans="2:11" s="13" customFormat="1" ht="12.75">
      <c r="D114" s="13" t="s">
        <v>161</v>
      </c>
      <c r="F114" s="130">
        <f>SUM(F112:F113)</f>
        <v>223850</v>
      </c>
      <c r="G114" s="13" t="s">
        <v>169</v>
      </c>
    </row>
    <row r="115" spans="2:11" s="13" customFormat="1" ht="12.75"/>
    <row r="116" spans="2:11" ht="14.25">
      <c r="B116" s="43" t="s">
        <v>323</v>
      </c>
      <c r="C116" s="43"/>
      <c r="D116" s="43"/>
      <c r="E116" s="43"/>
      <c r="F116" s="43"/>
      <c r="G116" s="43"/>
      <c r="H116" s="43"/>
      <c r="I116" s="43"/>
      <c r="J116" s="43"/>
    </row>
    <row r="117" spans="2:11" s="13" customFormat="1" ht="7.5" customHeight="1"/>
    <row r="118" spans="2:11" s="13" customFormat="1" ht="12.75">
      <c r="C118" s="13" t="s">
        <v>288</v>
      </c>
    </row>
    <row r="119" spans="2:11" s="13" customFormat="1" ht="12.75"/>
    <row r="120" spans="2:11" ht="14.25">
      <c r="B120" s="43" t="s">
        <v>325</v>
      </c>
      <c r="D120" s="43"/>
      <c r="E120" s="43"/>
      <c r="F120" s="43"/>
      <c r="G120" s="43"/>
      <c r="H120" s="43"/>
      <c r="I120" s="43"/>
      <c r="J120" s="43"/>
      <c r="K120" s="43"/>
    </row>
    <row r="121" spans="2:11" ht="14.25">
      <c r="B121" s="43" t="s">
        <v>203</v>
      </c>
      <c r="D121" s="43"/>
      <c r="E121" s="43"/>
      <c r="F121" s="43"/>
      <c r="G121" s="43"/>
      <c r="H121" s="43"/>
      <c r="I121" s="43"/>
      <c r="J121" s="43"/>
      <c r="K121" s="43"/>
    </row>
    <row r="122" spans="2:11" s="13" customFormat="1" ht="6" customHeight="1"/>
    <row r="123" spans="2:11" s="13" customFormat="1" ht="12.75">
      <c r="C123" s="193" t="s">
        <v>357</v>
      </c>
    </row>
    <row r="124" spans="2:11" s="13" customFormat="1" ht="12.75">
      <c r="G124" s="130"/>
    </row>
    <row r="125" spans="2:11" s="13" customFormat="1" ht="12.75"/>
    <row r="126" spans="2:11" s="13" customFormat="1" ht="12.75"/>
  </sheetData>
  <mergeCells count="79">
    <mergeCell ref="C107:D107"/>
    <mergeCell ref="E107:F107"/>
    <mergeCell ref="G107:H107"/>
    <mergeCell ref="I107:J107"/>
    <mergeCell ref="L104:M104"/>
    <mergeCell ref="C106:D106"/>
    <mergeCell ref="E106:F106"/>
    <mergeCell ref="G106:H106"/>
    <mergeCell ref="I106:J106"/>
    <mergeCell ref="C105:D105"/>
    <mergeCell ref="E105:F105"/>
    <mergeCell ref="G105:H105"/>
    <mergeCell ref="I105:J105"/>
    <mergeCell ref="C104:D104"/>
    <mergeCell ref="E104:F104"/>
    <mergeCell ref="G104:H104"/>
    <mergeCell ref="I104:J104"/>
    <mergeCell ref="L93:M93"/>
    <mergeCell ref="C94:D94"/>
    <mergeCell ref="E94:F94"/>
    <mergeCell ref="G94:I94"/>
    <mergeCell ref="J94:K94"/>
    <mergeCell ref="C96:D96"/>
    <mergeCell ref="E96:F96"/>
    <mergeCell ref="G96:I96"/>
    <mergeCell ref="J96:K96"/>
    <mergeCell ref="C103:D103"/>
    <mergeCell ref="E103:F103"/>
    <mergeCell ref="G103:H103"/>
    <mergeCell ref="I103:J103"/>
    <mergeCell ref="C84:D84"/>
    <mergeCell ref="E84:F84"/>
    <mergeCell ref="G84:H84"/>
    <mergeCell ref="I84:J84"/>
    <mergeCell ref="C95:D95"/>
    <mergeCell ref="E95:F95"/>
    <mergeCell ref="G95:I95"/>
    <mergeCell ref="J95:K95"/>
    <mergeCell ref="C92:D92"/>
    <mergeCell ref="E92:F92"/>
    <mergeCell ref="G92:I92"/>
    <mergeCell ref="J92:K92"/>
    <mergeCell ref="C93:D93"/>
    <mergeCell ref="E93:F93"/>
    <mergeCell ref="G93:I93"/>
    <mergeCell ref="J93:K93"/>
    <mergeCell ref="C82:D82"/>
    <mergeCell ref="E82:F82"/>
    <mergeCell ref="G82:H82"/>
    <mergeCell ref="I82:J82"/>
    <mergeCell ref="C83:D83"/>
    <mergeCell ref="E83:F83"/>
    <mergeCell ref="G83:H83"/>
    <mergeCell ref="I83:J83"/>
    <mergeCell ref="C79:D79"/>
    <mergeCell ref="E79:F79"/>
    <mergeCell ref="G79:H79"/>
    <mergeCell ref="I79:J79"/>
    <mergeCell ref="C81:D81"/>
    <mergeCell ref="E81:F81"/>
    <mergeCell ref="G81:H81"/>
    <mergeCell ref="I81:J81"/>
    <mergeCell ref="E80:F80"/>
    <mergeCell ref="G80:H80"/>
    <mergeCell ref="I80:J80"/>
    <mergeCell ref="G62:H62"/>
    <mergeCell ref="G63:H63"/>
    <mergeCell ref="G64:H64"/>
    <mergeCell ref="I69:J69"/>
    <mergeCell ref="L66:M66"/>
    <mergeCell ref="I67:J67"/>
    <mergeCell ref="D68:H68"/>
    <mergeCell ref="I68:J68"/>
    <mergeCell ref="C54:K54"/>
    <mergeCell ref="C2:L2"/>
    <mergeCell ref="C6:K6"/>
    <mergeCell ref="C30:F30"/>
    <mergeCell ref="C35:K35"/>
    <mergeCell ref="C39:K39"/>
  </mergeCells>
  <phoneticPr fontId="4"/>
  <printOptions horizontalCentered="1" verticalCentered="1"/>
  <pageMargins left="0.25" right="0.25" top="0.75" bottom="0.75" header="0.3" footer="0.3"/>
  <pageSetup paperSize="9" scale="95" firstPageNumber="31" orientation="portrait" useFirstPageNumber="1" verticalDpi="300" r:id="rId1"/>
  <rowBreaks count="1" manualBreakCount="1">
    <brk id="58" max="12"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38"/>
  <sheetViews>
    <sheetView topLeftCell="A106" zoomScaleNormal="100" zoomScaleSheetLayoutView="100" workbookViewId="0">
      <selection activeCell="H124" sqref="H124:J132"/>
    </sheetView>
  </sheetViews>
  <sheetFormatPr defaultRowHeight="13.5"/>
  <cols>
    <col min="1" max="1" width="3.5" customWidth="1"/>
    <col min="2" max="2" width="5" customWidth="1"/>
    <col min="3" max="3" width="6.875" customWidth="1"/>
    <col min="4" max="4" width="9.25" customWidth="1"/>
    <col min="5" max="12" width="8.5" customWidth="1"/>
    <col min="13" max="13" width="5.25" customWidth="1"/>
  </cols>
  <sheetData>
    <row r="1" spans="2:12" ht="29.25" customHeight="1">
      <c r="L1" t="s">
        <v>236</v>
      </c>
    </row>
    <row r="2" spans="2:12" ht="17.25">
      <c r="C2" s="245" t="s">
        <v>490</v>
      </c>
      <c r="D2" s="245"/>
      <c r="E2" s="245"/>
      <c r="F2" s="245"/>
      <c r="G2" s="245"/>
      <c r="H2" s="245"/>
      <c r="I2" s="245"/>
      <c r="J2" s="245"/>
      <c r="K2" s="245"/>
      <c r="L2" s="245"/>
    </row>
    <row r="3" spans="2:12" ht="17.25">
      <c r="C3" s="174"/>
      <c r="D3" s="174"/>
      <c r="E3" s="174"/>
      <c r="F3" s="174"/>
      <c r="G3" s="174"/>
      <c r="H3" s="174"/>
      <c r="I3" s="174"/>
      <c r="J3" s="174"/>
      <c r="K3" s="174"/>
    </row>
    <row r="4" spans="2:12" ht="17.25">
      <c r="C4" s="174"/>
      <c r="D4" s="174"/>
      <c r="E4" s="174"/>
      <c r="F4" s="174"/>
      <c r="G4" s="174"/>
      <c r="H4" s="174"/>
      <c r="I4" s="174"/>
      <c r="J4" s="174"/>
      <c r="K4" s="174"/>
    </row>
    <row r="6" spans="2:12" ht="14.25">
      <c r="B6" s="42" t="s">
        <v>238</v>
      </c>
      <c r="D6" s="42"/>
      <c r="E6" s="42"/>
      <c r="F6" s="42"/>
      <c r="G6" s="42"/>
      <c r="H6" s="42"/>
      <c r="I6" s="42"/>
      <c r="J6" s="42"/>
      <c r="K6" s="42"/>
    </row>
    <row r="7" spans="2:12" s="2" customFormat="1" ht="12.75">
      <c r="C7" s="262"/>
      <c r="D7" s="262"/>
      <c r="E7" s="262"/>
      <c r="F7" s="262"/>
      <c r="G7" s="262"/>
      <c r="H7" s="262"/>
      <c r="I7" s="262"/>
      <c r="J7" s="262"/>
      <c r="K7" s="262"/>
    </row>
    <row r="8" spans="2:12" s="2" customFormat="1" ht="12.75">
      <c r="C8" s="2" t="s">
        <v>239</v>
      </c>
    </row>
    <row r="9" spans="2:12" s="2" customFormat="1" ht="12.75">
      <c r="C9" s="6" t="s">
        <v>6</v>
      </c>
      <c r="D9" s="2" t="s">
        <v>3</v>
      </c>
    </row>
    <row r="10" spans="2:12" s="2" customFormat="1" ht="12.75">
      <c r="C10" s="2" t="s">
        <v>240</v>
      </c>
    </row>
    <row r="11" spans="2:12" s="2" customFormat="1" ht="12.75">
      <c r="C11" s="6" t="s">
        <v>6</v>
      </c>
      <c r="D11" s="2" t="s">
        <v>3</v>
      </c>
    </row>
    <row r="12" spans="2:12" s="2" customFormat="1" ht="12.75">
      <c r="C12" s="2" t="s">
        <v>241</v>
      </c>
    </row>
    <row r="13" spans="2:12" s="2" customFormat="1" ht="12.75">
      <c r="C13" s="6" t="s">
        <v>6</v>
      </c>
      <c r="D13" s="2" t="s">
        <v>10</v>
      </c>
    </row>
    <row r="14" spans="2:12" s="2" customFormat="1" ht="12.75">
      <c r="C14" s="6" t="s">
        <v>6</v>
      </c>
      <c r="D14" s="2" t="s">
        <v>491</v>
      </c>
      <c r="F14" s="2" t="s">
        <v>3</v>
      </c>
    </row>
    <row r="15" spans="2:12" s="2" customFormat="1" ht="12.75">
      <c r="C15" s="2" t="s">
        <v>244</v>
      </c>
    </row>
    <row r="16" spans="2:12" s="2" customFormat="1" ht="12.75">
      <c r="C16" s="6" t="s">
        <v>6</v>
      </c>
      <c r="D16" s="2" t="s">
        <v>15</v>
      </c>
      <c r="F16" s="2" t="s">
        <v>3</v>
      </c>
    </row>
    <row r="17" spans="2:11" s="2" customFormat="1" ht="12.75">
      <c r="C17" s="6" t="s">
        <v>6</v>
      </c>
      <c r="D17" s="2" t="s">
        <v>19</v>
      </c>
      <c r="F17" s="2" t="s">
        <v>3</v>
      </c>
    </row>
    <row r="18" spans="2:11" s="2" customFormat="1" ht="12.75">
      <c r="C18" s="6" t="s">
        <v>6</v>
      </c>
      <c r="D18" s="2" t="s">
        <v>22</v>
      </c>
      <c r="F18" s="2" t="s">
        <v>3</v>
      </c>
    </row>
    <row r="19" spans="2:11">
      <c r="C19" s="2" t="s">
        <v>492</v>
      </c>
      <c r="E19" s="33"/>
      <c r="F19" s="33"/>
      <c r="G19" s="33"/>
      <c r="H19" s="33"/>
      <c r="I19" s="33"/>
      <c r="J19" s="33"/>
    </row>
    <row r="20" spans="2:11">
      <c r="C20" s="2" t="s">
        <v>493</v>
      </c>
      <c r="D20" s="2"/>
      <c r="E20" s="22"/>
      <c r="F20" s="22"/>
      <c r="G20" s="22"/>
      <c r="H20" s="124"/>
      <c r="I20" s="124"/>
      <c r="J20" s="33"/>
    </row>
    <row r="21" spans="2:11">
      <c r="C21" s="2" t="s">
        <v>494</v>
      </c>
      <c r="D21" s="2"/>
      <c r="E21" s="22"/>
      <c r="F21" s="22"/>
      <c r="G21" s="22"/>
      <c r="H21" s="124"/>
      <c r="I21" s="124"/>
      <c r="J21" s="33"/>
    </row>
    <row r="22" spans="2:11" s="2" customFormat="1" ht="12.75"/>
    <row r="23" spans="2:11" s="2" customFormat="1" ht="12.75"/>
    <row r="24" spans="2:11" ht="14.25">
      <c r="B24" s="42" t="s">
        <v>252</v>
      </c>
      <c r="D24" s="42"/>
      <c r="E24" s="42"/>
      <c r="F24" s="42"/>
      <c r="G24" s="42"/>
      <c r="H24" s="42"/>
      <c r="I24" s="42"/>
      <c r="J24" s="42"/>
      <c r="K24" s="42"/>
    </row>
    <row r="25" spans="2:11" s="2" customFormat="1" ht="12.75"/>
    <row r="26" spans="2:11" s="2" customFormat="1" ht="12.75">
      <c r="C26" s="262" t="s">
        <v>3</v>
      </c>
      <c r="D26" s="262"/>
      <c r="E26" s="262"/>
      <c r="F26" s="262"/>
      <c r="G26" s="262"/>
      <c r="H26" s="262"/>
      <c r="I26" s="262"/>
      <c r="J26" s="262"/>
      <c r="K26" s="262"/>
    </row>
    <row r="27" spans="2:11" s="2" customFormat="1" ht="12.75">
      <c r="C27" s="178"/>
      <c r="D27" s="178"/>
      <c r="E27" s="178"/>
      <c r="F27" s="178"/>
      <c r="G27" s="178"/>
      <c r="H27" s="178"/>
      <c r="I27" s="178"/>
      <c r="J27" s="178"/>
      <c r="K27" s="178"/>
    </row>
    <row r="28" spans="2:11" s="2" customFormat="1" ht="12.75"/>
    <row r="29" spans="2:11" ht="14.25">
      <c r="B29" s="42" t="s">
        <v>253</v>
      </c>
      <c r="D29" s="42"/>
      <c r="E29" s="42"/>
      <c r="F29" s="42"/>
      <c r="G29" s="42"/>
      <c r="H29" s="42"/>
      <c r="I29" s="42"/>
      <c r="J29" s="42"/>
      <c r="K29" s="42"/>
    </row>
    <row r="30" spans="2:11" s="2" customFormat="1" ht="12.75">
      <c r="C30" s="178"/>
      <c r="D30" s="178"/>
      <c r="E30" s="178"/>
      <c r="F30" s="178"/>
      <c r="G30" s="178"/>
      <c r="H30" s="178"/>
      <c r="I30" s="178"/>
      <c r="J30" s="178"/>
      <c r="K30" s="178"/>
    </row>
    <row r="31" spans="2:11" s="2" customFormat="1" ht="12.75">
      <c r="C31" s="262" t="s">
        <v>3</v>
      </c>
      <c r="D31" s="262"/>
      <c r="E31" s="262"/>
      <c r="F31" s="262"/>
      <c r="G31" s="262"/>
      <c r="H31" s="262"/>
      <c r="I31" s="262"/>
      <c r="J31" s="262"/>
      <c r="K31" s="262"/>
    </row>
    <row r="32" spans="2:11" s="2" customFormat="1" ht="12.75"/>
    <row r="33" spans="2:12" s="2" customFormat="1" ht="12.75"/>
    <row r="34" spans="2:12" ht="24.75" customHeight="1">
      <c r="B34" s="7" t="s">
        <v>255</v>
      </c>
      <c r="D34" s="7"/>
      <c r="E34" s="7"/>
      <c r="F34" s="7"/>
      <c r="G34" s="7"/>
      <c r="H34" s="7"/>
      <c r="I34" s="7"/>
      <c r="J34" s="7"/>
      <c r="K34" s="7"/>
    </row>
    <row r="35" spans="2:12" s="8" customFormat="1" ht="16.5" customHeight="1">
      <c r="C35" s="273" t="s">
        <v>256</v>
      </c>
      <c r="D35" s="273"/>
      <c r="E35" s="273"/>
      <c r="F35" s="273"/>
      <c r="G35" s="273"/>
      <c r="H35" s="273"/>
      <c r="I35" s="273"/>
      <c r="J35" s="273"/>
      <c r="K35" s="273"/>
    </row>
    <row r="36" spans="2:12" s="2" customFormat="1" ht="14.25" customHeight="1">
      <c r="C36" s="180" t="s">
        <v>495</v>
      </c>
      <c r="D36" s="180"/>
      <c r="E36" s="180"/>
      <c r="F36" s="180"/>
      <c r="G36" s="180"/>
      <c r="H36" s="180"/>
      <c r="I36" s="180"/>
      <c r="J36" s="180"/>
      <c r="K36" s="180"/>
    </row>
    <row r="37" spans="2:12" s="2" customFormat="1" ht="14.25" customHeight="1">
      <c r="C37" s="180" t="s">
        <v>389</v>
      </c>
      <c r="D37" s="180"/>
      <c r="E37" s="180"/>
      <c r="F37" s="180"/>
      <c r="G37" s="180"/>
      <c r="H37" s="180"/>
      <c r="I37" s="180"/>
      <c r="J37" s="180"/>
      <c r="K37" s="180"/>
    </row>
    <row r="38" spans="2:12" s="2" customFormat="1" ht="15" customHeight="1">
      <c r="C38" s="2" t="s">
        <v>390</v>
      </c>
    </row>
    <row r="39" spans="2:12" s="2" customFormat="1" ht="15" customHeight="1"/>
    <row r="40" spans="2:12" s="2" customFormat="1" ht="15" customHeight="1">
      <c r="C40" s="274"/>
      <c r="D40" s="274"/>
      <c r="E40" s="274"/>
      <c r="F40" s="274"/>
      <c r="G40" s="274"/>
      <c r="H40" s="274"/>
      <c r="I40" s="274"/>
      <c r="J40" s="274"/>
      <c r="K40" s="274"/>
    </row>
    <row r="41" spans="2:12" ht="14.25">
      <c r="B41" s="42" t="s">
        <v>262</v>
      </c>
      <c r="D41" s="42"/>
      <c r="E41" s="42"/>
      <c r="F41" s="42"/>
      <c r="G41" s="42"/>
      <c r="H41" s="42"/>
      <c r="I41" s="42"/>
      <c r="J41" s="42"/>
      <c r="K41" s="42"/>
    </row>
    <row r="42" spans="2:12" s="2" customFormat="1" ht="12.75"/>
    <row r="43" spans="2:12" s="2" customFormat="1" ht="12.75">
      <c r="C43" s="180" t="s">
        <v>3</v>
      </c>
      <c r="D43" s="181"/>
      <c r="E43" s="182"/>
      <c r="F43" s="182"/>
      <c r="G43" s="182"/>
      <c r="H43" s="182"/>
      <c r="I43" s="182"/>
      <c r="J43" s="182"/>
      <c r="K43" s="182"/>
      <c r="L43" s="182"/>
    </row>
    <row r="44" spans="2:12" s="2" customFormat="1" ht="12.75">
      <c r="C44" s="180"/>
      <c r="D44" s="181"/>
      <c r="E44" s="182"/>
      <c r="F44" s="182"/>
      <c r="G44" s="182"/>
      <c r="H44" s="182"/>
      <c r="I44" s="182"/>
      <c r="J44" s="182"/>
      <c r="K44" s="182"/>
      <c r="L44" s="182"/>
    </row>
    <row r="45" spans="2:12" s="2" customFormat="1" ht="12.75">
      <c r="C45" s="181"/>
      <c r="D45" s="181"/>
      <c r="E45" s="182"/>
      <c r="F45" s="182"/>
      <c r="G45" s="182"/>
      <c r="H45" s="182"/>
      <c r="I45" s="182"/>
      <c r="J45" s="182"/>
      <c r="K45" s="182"/>
      <c r="L45" s="182"/>
    </row>
    <row r="46" spans="2:12" ht="14.25" customHeight="1">
      <c r="B46" s="10" t="s">
        <v>331</v>
      </c>
      <c r="D46" s="10"/>
      <c r="E46" s="10"/>
      <c r="F46" s="10"/>
      <c r="G46" s="10"/>
      <c r="H46" s="10"/>
      <c r="I46" s="10"/>
      <c r="J46" s="10"/>
      <c r="K46" s="10"/>
    </row>
    <row r="47" spans="2:12" ht="15.75" customHeight="1">
      <c r="B47" s="48"/>
      <c r="D47" s="10"/>
      <c r="E47" s="10"/>
      <c r="F47" s="10"/>
      <c r="G47" s="10"/>
      <c r="H47" s="10"/>
      <c r="I47" s="10"/>
      <c r="J47" s="10"/>
      <c r="K47" s="10"/>
    </row>
    <row r="48" spans="2:12" s="2" customFormat="1" ht="12.75">
      <c r="C48" s="11" t="s">
        <v>3</v>
      </c>
      <c r="D48" s="11"/>
      <c r="E48" s="11"/>
      <c r="F48" s="11"/>
      <c r="G48" s="11"/>
      <c r="H48" s="11"/>
      <c r="I48" s="11"/>
      <c r="J48" s="11"/>
      <c r="K48" s="11"/>
    </row>
    <row r="49" spans="2:13" s="2" customFormat="1" ht="12.75">
      <c r="C49" s="3"/>
      <c r="D49" s="3"/>
      <c r="E49" s="3"/>
      <c r="F49" s="3"/>
      <c r="G49" s="3"/>
      <c r="H49" s="3"/>
      <c r="I49" s="3"/>
      <c r="J49" s="3"/>
      <c r="K49" s="3"/>
    </row>
    <row r="50" spans="2:13" s="2" customFormat="1" ht="12.75"/>
    <row r="51" spans="2:13" ht="14.25">
      <c r="B51" s="42" t="s">
        <v>264</v>
      </c>
      <c r="D51" s="42"/>
      <c r="E51" s="42"/>
      <c r="F51" s="42"/>
      <c r="G51" s="42"/>
      <c r="H51" s="42"/>
      <c r="I51" s="42"/>
      <c r="J51" s="42"/>
      <c r="K51" s="42"/>
    </row>
    <row r="52" spans="2:13" s="2" customFormat="1" ht="7.5" customHeight="1"/>
    <row r="53" spans="2:13" s="2" customFormat="1" ht="3" customHeight="1"/>
    <row r="54" spans="2:13" s="2" customFormat="1" ht="12.75">
      <c r="C54" s="2" t="s">
        <v>265</v>
      </c>
    </row>
    <row r="55" spans="2:13" s="2" customFormat="1" ht="13.5" customHeight="1">
      <c r="D55" s="2" t="s">
        <v>168</v>
      </c>
      <c r="G55" s="240">
        <v>0</v>
      </c>
      <c r="H55" s="240"/>
      <c r="I55" s="2" t="s">
        <v>169</v>
      </c>
    </row>
    <row r="56" spans="2:13" s="2" customFormat="1" ht="14.25" customHeight="1" thickBot="1">
      <c r="D56" s="2" t="s">
        <v>170</v>
      </c>
      <c r="G56" s="241">
        <v>0</v>
      </c>
      <c r="H56" s="241"/>
      <c r="I56" s="2" t="s">
        <v>169</v>
      </c>
    </row>
    <row r="57" spans="2:13" s="2" customFormat="1" ht="13.5" customHeight="1">
      <c r="D57" s="47"/>
      <c r="E57" s="47" t="s">
        <v>171</v>
      </c>
      <c r="F57" s="47"/>
      <c r="G57" s="267">
        <f>SUM(G55:H56)</f>
        <v>0</v>
      </c>
      <c r="H57" s="267"/>
      <c r="I57" s="2" t="s">
        <v>169</v>
      </c>
    </row>
    <row r="58" spans="2:13" s="2" customFormat="1" ht="6.75" customHeight="1"/>
    <row r="59" spans="2:13" s="2" customFormat="1" ht="6" customHeight="1"/>
    <row r="60" spans="2:13" s="2" customFormat="1" ht="12.75">
      <c r="C60" s="2" t="s">
        <v>266</v>
      </c>
      <c r="L60" s="256" t="s">
        <v>3</v>
      </c>
      <c r="M60" s="256"/>
    </row>
    <row r="61" spans="2:13" s="2" customFormat="1" ht="12.75">
      <c r="D61" s="2" t="s">
        <v>173</v>
      </c>
      <c r="G61" s="6"/>
      <c r="H61" s="6"/>
      <c r="I61" s="240">
        <v>0</v>
      </c>
      <c r="J61" s="240"/>
      <c r="K61" s="2" t="s">
        <v>169</v>
      </c>
    </row>
    <row r="62" spans="2:13" s="2" customFormat="1" thickBot="1">
      <c r="D62" s="268" t="s">
        <v>267</v>
      </c>
      <c r="E62" s="268"/>
      <c r="F62" s="268"/>
      <c r="G62" s="268"/>
      <c r="H62" s="268"/>
      <c r="I62" s="241">
        <v>0</v>
      </c>
      <c r="J62" s="241"/>
      <c r="K62" s="2" t="s">
        <v>169</v>
      </c>
    </row>
    <row r="63" spans="2:13" s="2" customFormat="1" ht="12.75">
      <c r="D63" s="47"/>
      <c r="E63" s="47" t="s">
        <v>171</v>
      </c>
      <c r="F63" s="47"/>
      <c r="G63" s="47"/>
      <c r="H63" s="46"/>
      <c r="I63" s="267">
        <f>SUM(I61:J62)</f>
        <v>0</v>
      </c>
      <c r="J63" s="267"/>
      <c r="K63" s="2" t="s">
        <v>169</v>
      </c>
    </row>
    <row r="64" spans="2:13" s="2" customFormat="1" ht="6" customHeight="1"/>
    <row r="65" spans="2:11" s="2" customFormat="1" ht="12.75"/>
    <row r="66" spans="2:11" s="2" customFormat="1" ht="12.75"/>
    <row r="67" spans="2:11" s="2" customFormat="1" ht="12.75"/>
    <row r="68" spans="2:11" s="2" customFormat="1" ht="12.75"/>
    <row r="69" spans="2:11" s="2" customFormat="1" ht="12.75"/>
    <row r="70" spans="2:11" s="2" customFormat="1" ht="12.75"/>
    <row r="71" spans="2:11" s="2" customFormat="1" ht="12.75"/>
    <row r="72" spans="2:11" ht="14.25">
      <c r="B72" s="42" t="s">
        <v>268</v>
      </c>
      <c r="D72" s="42"/>
      <c r="E72" s="42"/>
      <c r="F72" s="42"/>
      <c r="G72" s="42"/>
      <c r="H72" s="42"/>
      <c r="I72" s="42"/>
      <c r="J72" s="42"/>
      <c r="K72" s="42"/>
    </row>
    <row r="73" spans="2:11">
      <c r="C73" s="45" t="s">
        <v>269</v>
      </c>
    </row>
    <row r="74" spans="2:11" s="2" customFormat="1" ht="7.5" customHeight="1"/>
    <row r="75" spans="2:11" s="2" customFormat="1" ht="12.75">
      <c r="C75" s="2" t="s">
        <v>270</v>
      </c>
    </row>
    <row r="76" spans="2:11" s="2" customFormat="1" ht="12.75">
      <c r="J76" s="6" t="s">
        <v>176</v>
      </c>
    </row>
    <row r="77" spans="2:11" s="2" customFormat="1" ht="12.75">
      <c r="C77" s="228"/>
      <c r="D77" s="228"/>
      <c r="E77" s="228" t="s">
        <v>177</v>
      </c>
      <c r="F77" s="228"/>
      <c r="G77" s="228" t="s">
        <v>178</v>
      </c>
      <c r="H77" s="228"/>
      <c r="I77" s="228" t="s">
        <v>158</v>
      </c>
      <c r="J77" s="228"/>
    </row>
    <row r="78" spans="2:11" s="2" customFormat="1" ht="12.75">
      <c r="C78" s="266" t="s">
        <v>159</v>
      </c>
      <c r="D78" s="266"/>
      <c r="E78" s="226">
        <v>270003765</v>
      </c>
      <c r="F78" s="226"/>
      <c r="G78" s="226">
        <v>7251981</v>
      </c>
      <c r="H78" s="226"/>
      <c r="I78" s="226">
        <f>E78-G78</f>
        <v>262751784</v>
      </c>
      <c r="J78" s="226"/>
    </row>
    <row r="79" spans="2:11" s="2" customFormat="1" ht="12.75">
      <c r="C79" s="266" t="s">
        <v>160</v>
      </c>
      <c r="D79" s="266"/>
      <c r="E79" s="226">
        <v>80437624</v>
      </c>
      <c r="F79" s="226"/>
      <c r="G79" s="226">
        <v>63751216</v>
      </c>
      <c r="H79" s="226"/>
      <c r="I79" s="226">
        <f>E79-G79</f>
        <v>16686408</v>
      </c>
      <c r="J79" s="226"/>
    </row>
    <row r="80" spans="2:11" s="2" customFormat="1" ht="12.75">
      <c r="C80" s="266" t="s">
        <v>181</v>
      </c>
      <c r="D80" s="266"/>
      <c r="E80" s="226">
        <v>19075213</v>
      </c>
      <c r="F80" s="226"/>
      <c r="G80" s="226">
        <v>9823745</v>
      </c>
      <c r="H80" s="226"/>
      <c r="I80" s="226">
        <f>E80-G80</f>
        <v>9251468</v>
      </c>
      <c r="J80" s="226"/>
    </row>
    <row r="81" spans="2:13" s="2" customFormat="1" ht="12.75">
      <c r="C81" s="266" t="s">
        <v>184</v>
      </c>
      <c r="D81" s="266"/>
      <c r="E81" s="226">
        <v>3190017</v>
      </c>
      <c r="F81" s="226"/>
      <c r="G81" s="226">
        <v>2999023</v>
      </c>
      <c r="H81" s="226"/>
      <c r="I81" s="226">
        <f>E81-G81</f>
        <v>190994</v>
      </c>
      <c r="J81" s="226"/>
    </row>
    <row r="82" spans="2:13" s="2" customFormat="1" ht="12.75">
      <c r="C82" s="236"/>
      <c r="D82" s="237"/>
      <c r="E82" s="365"/>
      <c r="F82" s="366"/>
      <c r="G82" s="365"/>
      <c r="H82" s="366"/>
      <c r="I82" s="365"/>
      <c r="J82" s="366"/>
    </row>
    <row r="83" spans="2:13" s="2" customFormat="1" ht="12.75">
      <c r="C83" s="228" t="s">
        <v>161</v>
      </c>
      <c r="D83" s="228"/>
      <c r="E83" s="226">
        <f>SUM(E78:F82)</f>
        <v>372706619</v>
      </c>
      <c r="F83" s="226"/>
      <c r="G83" s="226">
        <f>SUM(G78:H82)</f>
        <v>83825965</v>
      </c>
      <c r="H83" s="226"/>
      <c r="I83" s="226">
        <f>SUM(I78:J82)</f>
        <v>288880654</v>
      </c>
      <c r="J83" s="226"/>
    </row>
    <row r="84" spans="2:13" s="2" customFormat="1" ht="13.5" customHeight="1">
      <c r="C84" s="2" t="s">
        <v>186</v>
      </c>
    </row>
    <row r="85" spans="2:13" s="2" customFormat="1" ht="13.5" customHeight="1"/>
    <row r="86" spans="2:13" s="2" customFormat="1" ht="13.5" customHeight="1"/>
    <row r="87" spans="2:13" s="2" customFormat="1" ht="13.5" customHeight="1"/>
    <row r="88" spans="2:13" ht="17.25" customHeight="1">
      <c r="B88" s="42" t="s">
        <v>274</v>
      </c>
      <c r="D88" s="42"/>
      <c r="E88" s="42"/>
      <c r="F88" s="42"/>
      <c r="G88" s="42"/>
      <c r="H88" s="42"/>
      <c r="I88" s="42"/>
      <c r="J88" s="42"/>
      <c r="K88" s="42"/>
    </row>
    <row r="89" spans="2:13">
      <c r="C89" s="45" t="s">
        <v>269</v>
      </c>
    </row>
    <row r="90" spans="2:13" s="2" customFormat="1" ht="6.75" customHeight="1"/>
    <row r="91" spans="2:13" s="2" customFormat="1" ht="12.75">
      <c r="C91" s="2" t="s">
        <v>275</v>
      </c>
    </row>
    <row r="92" spans="2:13" s="2" customFormat="1" ht="12.75">
      <c r="K92" s="6" t="s">
        <v>176</v>
      </c>
    </row>
    <row r="93" spans="2:13" s="2" customFormat="1" ht="12.75">
      <c r="C93" s="230"/>
      <c r="D93" s="231"/>
      <c r="E93" s="230" t="s">
        <v>276</v>
      </c>
      <c r="F93" s="231"/>
      <c r="G93" s="230" t="s">
        <v>277</v>
      </c>
      <c r="H93" s="261"/>
      <c r="I93" s="231"/>
      <c r="J93" s="230" t="s">
        <v>278</v>
      </c>
      <c r="K93" s="231"/>
    </row>
    <row r="94" spans="2:13" s="2" customFormat="1" ht="12.75">
      <c r="C94" s="232"/>
      <c r="D94" s="233"/>
      <c r="E94" s="230"/>
      <c r="F94" s="231"/>
      <c r="G94" s="230"/>
      <c r="H94" s="261"/>
      <c r="I94" s="231"/>
      <c r="J94" s="230"/>
      <c r="K94" s="231"/>
      <c r="L94" s="374" t="s">
        <v>336</v>
      </c>
      <c r="M94" s="262"/>
    </row>
    <row r="95" spans="2:13" s="2" customFormat="1" ht="12.75">
      <c r="C95" s="232"/>
      <c r="D95" s="233"/>
      <c r="E95" s="230"/>
      <c r="F95" s="231"/>
      <c r="G95" s="230"/>
      <c r="H95" s="261"/>
      <c r="I95" s="231"/>
      <c r="J95" s="230"/>
      <c r="K95" s="231"/>
    </row>
    <row r="96" spans="2:13" s="2" customFormat="1" ht="12.75">
      <c r="C96" s="230" t="s">
        <v>280</v>
      </c>
      <c r="D96" s="231"/>
      <c r="E96" s="230"/>
      <c r="F96" s="231"/>
      <c r="G96" s="230"/>
      <c r="H96" s="261"/>
      <c r="I96" s="231"/>
      <c r="J96" s="230"/>
      <c r="K96" s="231"/>
    </row>
    <row r="97" spans="2:13" s="2" customFormat="1" ht="12.75">
      <c r="C97" s="181"/>
      <c r="D97" s="181"/>
      <c r="E97" s="181"/>
      <c r="F97" s="181"/>
      <c r="G97" s="181"/>
      <c r="H97" s="181"/>
      <c r="I97" s="181"/>
      <c r="J97" s="181"/>
      <c r="K97" s="181"/>
    </row>
    <row r="98" spans="2:13" s="2" customFormat="1" ht="12.75">
      <c r="C98" s="181"/>
      <c r="D98" s="181"/>
      <c r="E98" s="181"/>
      <c r="F98" s="181"/>
      <c r="G98" s="181"/>
      <c r="H98" s="181"/>
      <c r="I98" s="181"/>
      <c r="J98" s="181"/>
      <c r="K98" s="181"/>
    </row>
    <row r="99" spans="2:13" s="2" customFormat="1" ht="12.75">
      <c r="C99" s="181"/>
      <c r="D99" s="181"/>
      <c r="E99" s="181"/>
      <c r="F99" s="181"/>
      <c r="G99" s="181"/>
      <c r="H99" s="181"/>
      <c r="I99" s="181"/>
      <c r="J99" s="181"/>
      <c r="K99" s="181"/>
    </row>
    <row r="100" spans="2:13" ht="14.25">
      <c r="B100" s="42" t="s">
        <v>281</v>
      </c>
      <c r="D100" s="42"/>
      <c r="E100" s="42"/>
      <c r="F100" s="42"/>
      <c r="G100" s="42"/>
      <c r="H100" s="42"/>
      <c r="I100" s="42"/>
      <c r="J100" s="42"/>
      <c r="K100" s="42"/>
    </row>
    <row r="101" spans="2:13" s="2" customFormat="1" ht="7.5" customHeight="1"/>
    <row r="102" spans="2:13" s="2" customFormat="1" ht="12.75">
      <c r="C102" s="2" t="s">
        <v>282</v>
      </c>
    </row>
    <row r="103" spans="2:13" s="2" customFormat="1" ht="12.75">
      <c r="J103" s="6" t="s">
        <v>176</v>
      </c>
    </row>
    <row r="104" spans="2:13" s="2" customFormat="1" ht="12.75">
      <c r="C104" s="230" t="s">
        <v>283</v>
      </c>
      <c r="D104" s="231"/>
      <c r="E104" s="230" t="s">
        <v>284</v>
      </c>
      <c r="F104" s="231"/>
      <c r="G104" s="230" t="s">
        <v>285</v>
      </c>
      <c r="H104" s="231"/>
      <c r="I104" s="230" t="s">
        <v>286</v>
      </c>
      <c r="J104" s="231"/>
    </row>
    <row r="105" spans="2:13" s="2" customFormat="1" ht="12.75">
      <c r="C105" s="232"/>
      <c r="D105" s="233"/>
      <c r="E105" s="230"/>
      <c r="F105" s="231"/>
      <c r="G105" s="230"/>
      <c r="H105" s="231"/>
      <c r="I105" s="230"/>
      <c r="J105" s="231"/>
      <c r="L105" s="256" t="s">
        <v>3</v>
      </c>
      <c r="M105" s="256"/>
    </row>
    <row r="106" spans="2:13" s="2" customFormat="1" ht="12.75">
      <c r="C106" s="232"/>
      <c r="D106" s="233"/>
      <c r="E106" s="230"/>
      <c r="F106" s="231"/>
      <c r="G106" s="230"/>
      <c r="H106" s="231"/>
      <c r="I106" s="230"/>
      <c r="J106" s="231"/>
    </row>
    <row r="107" spans="2:13" s="2" customFormat="1" ht="13.5" customHeight="1">
      <c r="C107" s="230" t="s">
        <v>280</v>
      </c>
      <c r="D107" s="231"/>
      <c r="E107" s="230"/>
      <c r="F107" s="231"/>
      <c r="G107" s="230"/>
      <c r="H107" s="231"/>
      <c r="I107" s="230"/>
      <c r="J107" s="231"/>
    </row>
    <row r="108" spans="2:13" s="2" customFormat="1" ht="13.5" customHeight="1"/>
    <row r="109" spans="2:13" s="2" customFormat="1" ht="13.5" customHeight="1"/>
    <row r="110" spans="2:13" s="2" customFormat="1" ht="12.75"/>
    <row r="111" spans="2:13" ht="14.25">
      <c r="B111" s="42" t="s">
        <v>287</v>
      </c>
      <c r="C111" s="42"/>
      <c r="D111" s="42"/>
      <c r="E111" s="42"/>
      <c r="F111" s="42"/>
      <c r="G111" s="42"/>
      <c r="H111" s="42"/>
      <c r="I111" s="42"/>
      <c r="J111" s="42"/>
    </row>
    <row r="112" spans="2:13" s="2" customFormat="1" ht="7.5" customHeight="1"/>
    <row r="113" spans="1:11" s="2" customFormat="1" ht="12.75">
      <c r="C113" s="2" t="s">
        <v>288</v>
      </c>
    </row>
    <row r="114" spans="1:11" s="2" customFormat="1" ht="12.75"/>
    <row r="115" spans="1:11" s="2" customFormat="1" ht="12.75"/>
    <row r="116" spans="1:11" s="2" customFormat="1" ht="12.75"/>
    <row r="117" spans="1:11" ht="14.25">
      <c r="B117" s="42" t="s">
        <v>289</v>
      </c>
      <c r="D117" s="42"/>
      <c r="E117" s="42"/>
      <c r="F117" s="42"/>
      <c r="G117" s="42"/>
      <c r="H117" s="42"/>
      <c r="I117" s="42"/>
      <c r="J117" s="42"/>
      <c r="K117" s="42"/>
    </row>
    <row r="118" spans="1:11" ht="14.25">
      <c r="B118" s="42" t="s">
        <v>203</v>
      </c>
      <c r="D118" s="42"/>
      <c r="E118" s="42"/>
      <c r="F118" s="42"/>
      <c r="G118" s="42"/>
      <c r="H118" s="42"/>
      <c r="I118" s="42"/>
      <c r="J118" s="42"/>
      <c r="K118" s="42"/>
    </row>
    <row r="119" spans="1:11" ht="6.75" customHeight="1">
      <c r="B119" s="42"/>
      <c r="D119" s="42"/>
      <c r="E119" s="42"/>
      <c r="F119" s="42"/>
      <c r="G119" s="42"/>
      <c r="H119" s="42"/>
      <c r="I119" s="42"/>
      <c r="J119" s="42"/>
      <c r="K119" s="42"/>
    </row>
    <row r="120" spans="1:11" s="8" customFormat="1">
      <c r="A120" s="6"/>
      <c r="C120" s="185" t="s">
        <v>496</v>
      </c>
      <c r="H120" s="14"/>
      <c r="I120"/>
      <c r="J120"/>
    </row>
    <row r="121" spans="1:11" s="8" customFormat="1">
      <c r="A121" s="34"/>
      <c r="C121" s="123" t="s">
        <v>216</v>
      </c>
      <c r="D121" s="2"/>
      <c r="E121" s="2"/>
      <c r="F121" s="2"/>
      <c r="G121" s="2"/>
      <c r="H121" s="38"/>
      <c r="I121" s="38"/>
      <c r="J121"/>
    </row>
    <row r="122" spans="1:11" s="8" customFormat="1">
      <c r="A122" s="34"/>
      <c r="C122" s="178"/>
      <c r="D122" s="2"/>
      <c r="E122" s="2"/>
      <c r="F122" s="2"/>
      <c r="G122" s="2"/>
      <c r="H122" s="38"/>
      <c r="I122" s="40"/>
      <c r="J122"/>
    </row>
    <row r="123" spans="1:11" s="8" customFormat="1">
      <c r="A123"/>
      <c r="C123" s="123" t="s">
        <v>217</v>
      </c>
      <c r="D123" s="2"/>
      <c r="E123" s="2"/>
      <c r="F123" s="2"/>
      <c r="G123" s="2"/>
      <c r="H123" s="38"/>
      <c r="I123" s="38"/>
      <c r="J123"/>
    </row>
    <row r="124" spans="1:11">
      <c r="B124" s="2"/>
      <c r="C124" s="34" t="s">
        <v>218</v>
      </c>
      <c r="E124" s="2"/>
      <c r="F124" s="2"/>
      <c r="G124" s="2"/>
      <c r="H124" s="254">
        <v>6476000</v>
      </c>
      <c r="I124" s="254"/>
      <c r="J124" s="2" t="s">
        <v>169</v>
      </c>
    </row>
    <row r="125" spans="1:11">
      <c r="B125" s="2"/>
      <c r="C125" s="34" t="s">
        <v>219</v>
      </c>
      <c r="E125" s="2"/>
      <c r="F125" s="2"/>
      <c r="G125" s="2"/>
      <c r="H125" s="254">
        <v>1773000</v>
      </c>
      <c r="I125" s="254"/>
      <c r="J125" s="2" t="s">
        <v>169</v>
      </c>
    </row>
    <row r="126" spans="1:11">
      <c r="B126" s="2"/>
      <c r="C126" s="34" t="s">
        <v>220</v>
      </c>
      <c r="E126" s="2"/>
      <c r="F126" s="2"/>
      <c r="G126" s="2"/>
      <c r="H126" s="254">
        <v>13372000</v>
      </c>
      <c r="I126" s="254"/>
      <c r="J126" s="2" t="s">
        <v>169</v>
      </c>
    </row>
    <row r="127" spans="1:11">
      <c r="B127" s="2"/>
      <c r="C127" s="34" t="s">
        <v>221</v>
      </c>
      <c r="E127" s="2"/>
      <c r="F127" s="2"/>
      <c r="G127" s="2"/>
      <c r="H127" s="252">
        <v>1071000</v>
      </c>
      <c r="I127" s="252"/>
      <c r="J127" s="2" t="s">
        <v>169</v>
      </c>
    </row>
    <row r="128" spans="1:11">
      <c r="B128" s="2"/>
      <c r="C128" s="2"/>
      <c r="D128" s="2"/>
      <c r="G128" s="6" t="s">
        <v>222</v>
      </c>
      <c r="H128" s="255">
        <f>SUM(H124:H127)</f>
        <v>22692000</v>
      </c>
      <c r="I128" s="255"/>
      <c r="J128" s="2" t="s">
        <v>169</v>
      </c>
    </row>
    <row r="129" spans="2:11">
      <c r="B129" s="2"/>
      <c r="C129" s="123" t="s">
        <v>223</v>
      </c>
      <c r="E129" s="2"/>
      <c r="G129" s="6"/>
      <c r="H129" s="254">
        <f>-H124</f>
        <v>-6476000</v>
      </c>
      <c r="I129" s="254"/>
      <c r="J129" s="2" t="s">
        <v>169</v>
      </c>
    </row>
    <row r="130" spans="2:11">
      <c r="B130" s="2"/>
      <c r="C130" s="126" t="s">
        <v>224</v>
      </c>
      <c r="E130" s="2"/>
      <c r="G130" s="6"/>
      <c r="H130" s="251">
        <v>-15930000</v>
      </c>
      <c r="I130" s="251"/>
      <c r="J130" s="2" t="s">
        <v>169</v>
      </c>
    </row>
    <row r="131" spans="2:11">
      <c r="B131" s="2"/>
      <c r="C131" s="2"/>
      <c r="D131" s="2"/>
      <c r="G131" s="6" t="s">
        <v>225</v>
      </c>
      <c r="H131" s="252">
        <f>SUM(H129:H130)</f>
        <v>-22406000</v>
      </c>
      <c r="I131" s="252"/>
      <c r="J131" s="2" t="s">
        <v>169</v>
      </c>
    </row>
    <row r="132" spans="2:11" ht="14.25" thickBot="1">
      <c r="B132" s="2"/>
      <c r="C132" s="2"/>
      <c r="D132" s="2"/>
      <c r="G132" s="6" t="s">
        <v>226</v>
      </c>
      <c r="H132" s="253">
        <f>+H131+H128</f>
        <v>286000</v>
      </c>
      <c r="I132" s="253"/>
      <c r="J132" s="2" t="s">
        <v>169</v>
      </c>
    </row>
    <row r="133" spans="2:11" ht="14.25" thickTop="1">
      <c r="C133" s="2"/>
      <c r="K133" s="12"/>
    </row>
    <row r="134" spans="2:11">
      <c r="C134" s="2"/>
      <c r="K134" s="12"/>
    </row>
    <row r="135" spans="2:11">
      <c r="K135" s="12"/>
    </row>
    <row r="136" spans="2:11">
      <c r="K136" s="12"/>
    </row>
    <row r="137" spans="2:11">
      <c r="K137" s="12"/>
    </row>
    <row r="138" spans="2:11">
      <c r="K138" s="12"/>
    </row>
  </sheetData>
  <mergeCells count="85">
    <mergeCell ref="H132:I132"/>
    <mergeCell ref="H126:I126"/>
    <mergeCell ref="H127:I127"/>
    <mergeCell ref="H128:I128"/>
    <mergeCell ref="H129:I129"/>
    <mergeCell ref="H130:I130"/>
    <mergeCell ref="H131:I131"/>
    <mergeCell ref="C106:D106"/>
    <mergeCell ref="E106:F106"/>
    <mergeCell ref="G106:H106"/>
    <mergeCell ref="I106:J106"/>
    <mergeCell ref="H125:I125"/>
    <mergeCell ref="C107:D107"/>
    <mergeCell ref="E107:F107"/>
    <mergeCell ref="G107:H107"/>
    <mergeCell ref="I107:J107"/>
    <mergeCell ref="H124:I124"/>
    <mergeCell ref="C104:D104"/>
    <mergeCell ref="E104:F104"/>
    <mergeCell ref="G104:H104"/>
    <mergeCell ref="I104:J104"/>
    <mergeCell ref="L105:M105"/>
    <mergeCell ref="C105:D105"/>
    <mergeCell ref="E105:F105"/>
    <mergeCell ref="G105:H105"/>
    <mergeCell ref="I105:J105"/>
    <mergeCell ref="L94:M94"/>
    <mergeCell ref="C96:D96"/>
    <mergeCell ref="E96:F96"/>
    <mergeCell ref="G96:I96"/>
    <mergeCell ref="J96:K96"/>
    <mergeCell ref="C95:D95"/>
    <mergeCell ref="E95:F95"/>
    <mergeCell ref="G95:I95"/>
    <mergeCell ref="J95:K95"/>
    <mergeCell ref="C94:D94"/>
    <mergeCell ref="E94:F94"/>
    <mergeCell ref="G94:I94"/>
    <mergeCell ref="J94:K94"/>
    <mergeCell ref="C83:D83"/>
    <mergeCell ref="E83:F83"/>
    <mergeCell ref="G83:H83"/>
    <mergeCell ref="I83:J83"/>
    <mergeCell ref="C93:D93"/>
    <mergeCell ref="E93:F93"/>
    <mergeCell ref="G93:I93"/>
    <mergeCell ref="J93:K93"/>
    <mergeCell ref="C81:D81"/>
    <mergeCell ref="E81:F81"/>
    <mergeCell ref="G81:H81"/>
    <mergeCell ref="I81:J81"/>
    <mergeCell ref="C82:D82"/>
    <mergeCell ref="E82:F82"/>
    <mergeCell ref="G82:H82"/>
    <mergeCell ref="I82:J82"/>
    <mergeCell ref="C79:D79"/>
    <mergeCell ref="E79:F79"/>
    <mergeCell ref="G79:H79"/>
    <mergeCell ref="I79:J79"/>
    <mergeCell ref="C80:D80"/>
    <mergeCell ref="E80:F80"/>
    <mergeCell ref="G80:H80"/>
    <mergeCell ref="I80:J80"/>
    <mergeCell ref="C78:D78"/>
    <mergeCell ref="E78:F78"/>
    <mergeCell ref="G78:H78"/>
    <mergeCell ref="I78:J78"/>
    <mergeCell ref="G55:H55"/>
    <mergeCell ref="G56:H56"/>
    <mergeCell ref="G57:H57"/>
    <mergeCell ref="I63:J63"/>
    <mergeCell ref="C77:D77"/>
    <mergeCell ref="E77:F77"/>
    <mergeCell ref="G77:H77"/>
    <mergeCell ref="I77:J77"/>
    <mergeCell ref="L60:M60"/>
    <mergeCell ref="I61:J61"/>
    <mergeCell ref="D62:H62"/>
    <mergeCell ref="I62:J62"/>
    <mergeCell ref="C2:L2"/>
    <mergeCell ref="C7:K7"/>
    <mergeCell ref="C26:K26"/>
    <mergeCell ref="C31:K31"/>
    <mergeCell ref="C35:K35"/>
    <mergeCell ref="C40:K40"/>
  </mergeCells>
  <phoneticPr fontId="4"/>
  <printOptions horizontalCentered="1"/>
  <pageMargins left="0" right="0" top="0" bottom="0" header="0" footer="0"/>
  <pageSetup paperSize="9" firstPageNumber="31" orientation="portrait" useFirstPageNumber="1" verticalDpi="300" r:id="rId1"/>
  <rowBreaks count="1" manualBreakCount="1">
    <brk id="66"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132"/>
  <sheetViews>
    <sheetView topLeftCell="A13" zoomScaleNormal="100" zoomScaleSheetLayoutView="100" workbookViewId="0">
      <selection activeCell="R37" sqref="Q1:X65536"/>
    </sheetView>
  </sheetViews>
  <sheetFormatPr defaultRowHeight="13.5"/>
  <cols>
    <col min="1" max="1" width="3.5" customWidth="1"/>
    <col min="2" max="2" width="5" customWidth="1"/>
    <col min="3" max="3" width="6.875" customWidth="1"/>
    <col min="4" max="4" width="9.25" customWidth="1"/>
    <col min="5" max="5" width="10.375" customWidth="1"/>
    <col min="6" max="12" width="8.5" customWidth="1"/>
    <col min="13" max="13" width="5.25" customWidth="1"/>
    <col min="14" max="24" width="0" hidden="1" customWidth="1"/>
  </cols>
  <sheetData>
    <row r="2" spans="2:12" ht="29.25" customHeight="1">
      <c r="L2" t="s">
        <v>236</v>
      </c>
    </row>
    <row r="3" spans="2:12" ht="13.5" customHeight="1"/>
    <row r="4" spans="2:12" ht="17.25">
      <c r="C4" s="245" t="s">
        <v>237</v>
      </c>
      <c r="D4" s="245"/>
      <c r="E4" s="245"/>
      <c r="F4" s="245"/>
      <c r="G4" s="245"/>
      <c r="H4" s="245"/>
      <c r="I4" s="245"/>
      <c r="J4" s="245"/>
      <c r="K4" s="245"/>
      <c r="L4" s="245"/>
    </row>
    <row r="5" spans="2:12" ht="17.25">
      <c r="C5" s="174"/>
      <c r="D5" s="174"/>
      <c r="E5" s="174"/>
      <c r="F5" s="174"/>
      <c r="G5" s="174"/>
      <c r="H5" s="174"/>
      <c r="I5" s="174"/>
      <c r="J5" s="174"/>
      <c r="K5" s="174"/>
    </row>
    <row r="6" spans="2:12" ht="17.25">
      <c r="C6" s="174"/>
      <c r="D6" s="174"/>
      <c r="E6" s="174"/>
      <c r="F6" s="174"/>
      <c r="G6" s="174"/>
      <c r="H6" s="174"/>
      <c r="I6" s="174"/>
      <c r="J6" s="174"/>
      <c r="K6" s="174"/>
    </row>
    <row r="8" spans="2:12" ht="14.25">
      <c r="B8" s="42" t="s">
        <v>238</v>
      </c>
      <c r="D8" s="42"/>
      <c r="E8" s="42"/>
      <c r="F8" s="42"/>
      <c r="G8" s="42"/>
      <c r="H8" s="42"/>
      <c r="I8" s="42"/>
      <c r="J8" s="42"/>
      <c r="K8" s="42"/>
    </row>
    <row r="9" spans="2:12" s="2" customFormat="1" ht="12.75">
      <c r="C9" s="262"/>
      <c r="D9" s="262"/>
      <c r="E9" s="262"/>
      <c r="F9" s="262"/>
      <c r="G9" s="262"/>
      <c r="H9" s="262"/>
      <c r="I9" s="262"/>
      <c r="J9" s="262"/>
      <c r="K9" s="262"/>
    </row>
    <row r="10" spans="2:12" s="2" customFormat="1" ht="12.75">
      <c r="C10" s="2" t="s">
        <v>239</v>
      </c>
    </row>
    <row r="11" spans="2:12" s="2" customFormat="1" ht="12.75">
      <c r="C11" s="6" t="s">
        <v>6</v>
      </c>
      <c r="D11" s="2" t="s">
        <v>3</v>
      </c>
    </row>
    <row r="12" spans="2:12" s="2" customFormat="1" ht="12.75">
      <c r="C12" s="2" t="s">
        <v>240</v>
      </c>
    </row>
    <row r="13" spans="2:12" s="2" customFormat="1" ht="12.75">
      <c r="C13" s="6" t="s">
        <v>6</v>
      </c>
      <c r="D13" s="2" t="s">
        <v>3</v>
      </c>
    </row>
    <row r="14" spans="2:12" s="2" customFormat="1" ht="12.75">
      <c r="C14" s="2" t="s">
        <v>241</v>
      </c>
    </row>
    <row r="15" spans="2:12" s="2" customFormat="1" ht="12.75">
      <c r="C15" s="6" t="s">
        <v>6</v>
      </c>
      <c r="D15" s="2" t="s">
        <v>10</v>
      </c>
    </row>
    <row r="16" spans="2:12" s="2" customFormat="1" ht="12.75">
      <c r="C16" s="6" t="s">
        <v>6</v>
      </c>
      <c r="D16" s="2" t="s">
        <v>242</v>
      </c>
    </row>
    <row r="17" spans="2:11" s="2" customFormat="1" ht="12.75">
      <c r="C17" s="2" t="s">
        <v>243</v>
      </c>
      <c r="D17" s="2" t="s">
        <v>12</v>
      </c>
    </row>
    <row r="18" spans="2:11" s="2" customFormat="1" ht="12.75">
      <c r="D18" s="2" t="s">
        <v>13</v>
      </c>
    </row>
    <row r="19" spans="2:11" s="2" customFormat="1" ht="12.75">
      <c r="C19" s="2" t="s">
        <v>244</v>
      </c>
    </row>
    <row r="20" spans="2:11" s="2" customFormat="1" ht="12.75">
      <c r="C20" s="6" t="s">
        <v>6</v>
      </c>
      <c r="D20" s="2" t="s">
        <v>245</v>
      </c>
      <c r="F20" s="2" t="s">
        <v>3</v>
      </c>
    </row>
    <row r="21" spans="2:11" s="2" customFormat="1" ht="12.75">
      <c r="C21" s="6" t="s">
        <v>6</v>
      </c>
      <c r="D21" s="2" t="s">
        <v>246</v>
      </c>
      <c r="F21" s="2" t="s">
        <v>247</v>
      </c>
    </row>
    <row r="22" spans="2:11" s="2" customFormat="1" ht="12.75">
      <c r="C22" s="6"/>
      <c r="F22" s="2" t="s">
        <v>248</v>
      </c>
    </row>
    <row r="23" spans="2:11" s="2" customFormat="1" ht="12.75">
      <c r="C23" s="6"/>
      <c r="F23" s="2" t="s">
        <v>249</v>
      </c>
    </row>
    <row r="24" spans="2:11" s="2" customFormat="1" ht="12.75">
      <c r="C24" s="6" t="s">
        <v>6</v>
      </c>
      <c r="D24" s="2" t="s">
        <v>250</v>
      </c>
      <c r="F24" s="2" t="s">
        <v>3</v>
      </c>
    </row>
    <row r="25" spans="2:11" s="2" customFormat="1" ht="12.75">
      <c r="C25" s="6" t="s">
        <v>6</v>
      </c>
      <c r="D25" s="2" t="s">
        <v>34</v>
      </c>
      <c r="F25" s="2" t="s">
        <v>35</v>
      </c>
      <c r="I25" s="22"/>
      <c r="J25" s="22"/>
      <c r="K25" s="22"/>
    </row>
    <row r="26" spans="2:11" s="2" customFormat="1" ht="12.75">
      <c r="F26" s="2" t="s">
        <v>251</v>
      </c>
      <c r="I26" s="22"/>
      <c r="J26" s="22"/>
      <c r="K26" s="22"/>
    </row>
    <row r="27" spans="2:11" s="2" customFormat="1" ht="12.75"/>
    <row r="28" spans="2:11" ht="14.25">
      <c r="B28" s="42" t="s">
        <v>252</v>
      </c>
      <c r="D28" s="42"/>
      <c r="E28" s="42"/>
      <c r="F28" s="42"/>
      <c r="G28" s="42"/>
      <c r="H28" s="42"/>
      <c r="I28" s="42"/>
      <c r="J28" s="42"/>
      <c r="K28" s="42"/>
    </row>
    <row r="29" spans="2:11" s="2" customFormat="1" ht="12.75"/>
    <row r="30" spans="2:11" s="2" customFormat="1" ht="12.75">
      <c r="C30" s="262" t="s">
        <v>3</v>
      </c>
      <c r="D30" s="262"/>
      <c r="E30" s="262"/>
      <c r="F30" s="262"/>
      <c r="G30" s="262"/>
      <c r="H30" s="262"/>
      <c r="I30" s="262"/>
      <c r="J30" s="262"/>
      <c r="K30" s="262"/>
    </row>
    <row r="31" spans="2:11" s="2" customFormat="1" ht="12.75">
      <c r="C31" s="178"/>
      <c r="D31" s="178"/>
      <c r="E31" s="178"/>
      <c r="F31" s="178"/>
      <c r="G31" s="178"/>
      <c r="H31" s="178"/>
      <c r="I31" s="178"/>
      <c r="J31" s="178"/>
      <c r="K31" s="178"/>
    </row>
    <row r="32" spans="2:11" s="2" customFormat="1" ht="12.75"/>
    <row r="33" spans="2:24" ht="14.25">
      <c r="B33" s="42" t="s">
        <v>253</v>
      </c>
      <c r="D33" s="42"/>
      <c r="E33" s="42"/>
      <c r="F33" s="42"/>
      <c r="G33" s="42"/>
      <c r="H33" s="42"/>
      <c r="I33" s="42"/>
      <c r="J33" s="42"/>
      <c r="K33" s="42"/>
    </row>
    <row r="34" spans="2:24" s="2" customFormat="1" ht="12.75">
      <c r="C34" s="178"/>
      <c r="D34" s="178"/>
      <c r="E34" s="178"/>
      <c r="F34" s="178"/>
      <c r="G34" s="178"/>
      <c r="H34" s="178"/>
      <c r="I34" s="178"/>
      <c r="J34" s="178"/>
      <c r="K34" s="178"/>
    </row>
    <row r="35" spans="2:24" s="2" customFormat="1" ht="12.75">
      <c r="C35" s="262" t="s">
        <v>254</v>
      </c>
      <c r="D35" s="262"/>
      <c r="E35" s="262"/>
      <c r="F35" s="262"/>
      <c r="G35" s="262"/>
      <c r="H35" s="262"/>
      <c r="I35" s="262"/>
      <c r="J35" s="262"/>
      <c r="K35" s="262"/>
    </row>
    <row r="36" spans="2:24" s="2" customFormat="1" ht="12.75"/>
    <row r="37" spans="2:24" s="2" customFormat="1" ht="12.75"/>
    <row r="38" spans="2:24" ht="24.75" customHeight="1">
      <c r="B38" s="7" t="s">
        <v>255</v>
      </c>
      <c r="D38" s="7"/>
      <c r="E38" s="7"/>
      <c r="F38" s="7"/>
      <c r="G38" s="7"/>
      <c r="H38" s="7"/>
      <c r="I38" s="7"/>
      <c r="J38" s="7"/>
      <c r="K38" s="7"/>
    </row>
    <row r="39" spans="2:24" s="8" customFormat="1" ht="16.5" customHeight="1">
      <c r="C39" s="273" t="s">
        <v>256</v>
      </c>
      <c r="D39" s="273"/>
      <c r="E39" s="273"/>
      <c r="F39" s="273"/>
      <c r="G39" s="273"/>
      <c r="H39" s="273"/>
      <c r="I39" s="273"/>
      <c r="J39" s="273"/>
      <c r="K39" s="273"/>
    </row>
    <row r="40" spans="2:24" s="2" customFormat="1" ht="14.25" customHeight="1">
      <c r="C40" s="180" t="s">
        <v>257</v>
      </c>
      <c r="D40" s="180"/>
      <c r="E40" s="180"/>
      <c r="F40" s="180"/>
      <c r="G40" s="180"/>
      <c r="H40" s="180"/>
      <c r="I40" s="180"/>
      <c r="J40" s="180"/>
      <c r="K40" s="180"/>
    </row>
    <row r="41" spans="2:24" s="2" customFormat="1" ht="15" customHeight="1">
      <c r="C41" s="2" t="s">
        <v>258</v>
      </c>
    </row>
    <row r="42" spans="2:24" s="2" customFormat="1" ht="12.75">
      <c r="C42" s="6" t="s">
        <v>87</v>
      </c>
      <c r="D42" s="2" t="s">
        <v>259</v>
      </c>
    </row>
    <row r="43" spans="2:24" s="2" customFormat="1" ht="12.75">
      <c r="C43" s="6" t="s">
        <v>91</v>
      </c>
      <c r="D43" s="2" t="s">
        <v>260</v>
      </c>
    </row>
    <row r="44" spans="2:24" s="2" customFormat="1" ht="12.75">
      <c r="C44" s="6"/>
      <c r="O44" s="2" t="s">
        <v>261</v>
      </c>
    </row>
    <row r="45" spans="2:24" s="2" customFormat="1" ht="12.75">
      <c r="C45" s="274"/>
      <c r="D45" s="274"/>
      <c r="E45" s="274"/>
      <c r="F45" s="274"/>
      <c r="G45" s="274"/>
      <c r="H45" s="274"/>
      <c r="I45" s="274"/>
      <c r="J45" s="274"/>
      <c r="K45" s="274"/>
    </row>
    <row r="46" spans="2:24" s="2" customFormat="1" ht="12.75">
      <c r="O46" s="228" t="s">
        <v>154</v>
      </c>
      <c r="P46" s="228"/>
      <c r="Q46" s="228" t="s">
        <v>155</v>
      </c>
      <c r="R46" s="228"/>
      <c r="S46" s="228" t="s">
        <v>156</v>
      </c>
      <c r="T46" s="228"/>
      <c r="U46" s="228" t="s">
        <v>157</v>
      </c>
      <c r="V46" s="228"/>
      <c r="W46" s="228" t="s">
        <v>158</v>
      </c>
      <c r="X46" s="228"/>
    </row>
    <row r="47" spans="2:24" ht="14.25">
      <c r="B47" s="42" t="s">
        <v>262</v>
      </c>
      <c r="D47" s="42"/>
      <c r="E47" s="42"/>
      <c r="F47" s="42"/>
      <c r="G47" s="42"/>
      <c r="H47" s="42"/>
      <c r="I47" s="42"/>
      <c r="J47" s="42"/>
      <c r="K47" s="42"/>
      <c r="O47" s="266"/>
      <c r="P47" s="266"/>
      <c r="Q47" s="226"/>
      <c r="R47" s="226"/>
      <c r="S47" s="226"/>
      <c r="T47" s="226"/>
      <c r="U47" s="226"/>
      <c r="V47" s="226"/>
      <c r="W47" s="226">
        <f>Q47+S47-U47</f>
        <v>0</v>
      </c>
      <c r="X47" s="226"/>
    </row>
    <row r="48" spans="2:24" s="2" customFormat="1" ht="12.75">
      <c r="O48" s="266"/>
      <c r="P48" s="266"/>
      <c r="Q48" s="226"/>
      <c r="R48" s="226"/>
      <c r="S48" s="226"/>
      <c r="T48" s="226"/>
      <c r="U48" s="226"/>
      <c r="V48" s="226"/>
      <c r="W48" s="226"/>
      <c r="X48" s="226"/>
    </row>
    <row r="49" spans="2:24" s="2" customFormat="1" ht="15.75" customHeight="1">
      <c r="C49" s="272" t="s">
        <v>3</v>
      </c>
      <c r="D49" s="272"/>
      <c r="O49" s="266"/>
      <c r="P49" s="266"/>
      <c r="Q49" s="226"/>
      <c r="R49" s="226"/>
      <c r="S49" s="226"/>
      <c r="T49" s="226"/>
      <c r="U49" s="226"/>
      <c r="V49" s="226"/>
      <c r="W49" s="226"/>
      <c r="X49" s="226"/>
    </row>
    <row r="50" spans="2:24" s="2" customFormat="1" ht="12.75">
      <c r="O50" s="266"/>
      <c r="P50" s="266"/>
      <c r="Q50" s="226"/>
      <c r="R50" s="226"/>
      <c r="S50" s="226"/>
      <c r="T50" s="226"/>
      <c r="U50" s="226"/>
      <c r="V50" s="226"/>
      <c r="W50" s="226"/>
      <c r="X50" s="226"/>
    </row>
    <row r="51" spans="2:24" s="2" customFormat="1" ht="12.75">
      <c r="E51" s="271"/>
      <c r="F51" s="271"/>
      <c r="G51" s="271"/>
      <c r="H51" s="271"/>
      <c r="I51" s="271"/>
      <c r="J51" s="271"/>
      <c r="K51" s="271"/>
      <c r="L51" s="271"/>
      <c r="O51" s="228" t="s">
        <v>161</v>
      </c>
      <c r="P51" s="228"/>
      <c r="Q51" s="226">
        <f>SUM(Q47:R50)</f>
        <v>0</v>
      </c>
      <c r="R51" s="226"/>
      <c r="S51" s="226">
        <f>SUM(S47:T50)</f>
        <v>0</v>
      </c>
      <c r="T51" s="226"/>
      <c r="U51" s="226">
        <f>SUM(U47:V50)</f>
        <v>0</v>
      </c>
      <c r="V51" s="226"/>
      <c r="W51" s="226">
        <f>SUM(W47:X50)</f>
        <v>0</v>
      </c>
      <c r="X51" s="226"/>
    </row>
    <row r="52" spans="2:24" s="2" customFormat="1" ht="12.75">
      <c r="C52" s="269"/>
      <c r="D52" s="269"/>
      <c r="E52" s="270"/>
      <c r="F52" s="270"/>
      <c r="G52" s="270"/>
      <c r="H52" s="270"/>
      <c r="I52" s="270"/>
      <c r="J52" s="270"/>
      <c r="K52" s="270"/>
      <c r="L52" s="270"/>
    </row>
    <row r="53" spans="2:24" s="2" customFormat="1" ht="12.75"/>
    <row r="54" spans="2:24" ht="14.25" customHeight="1">
      <c r="B54" s="10" t="s">
        <v>263</v>
      </c>
      <c r="D54" s="10"/>
      <c r="E54" s="10"/>
      <c r="F54" s="10"/>
      <c r="G54" s="10"/>
      <c r="H54" s="10"/>
      <c r="I54" s="10"/>
      <c r="J54" s="10"/>
      <c r="K54" s="10"/>
    </row>
    <row r="55" spans="2:24" ht="15.75" customHeight="1">
      <c r="B55" s="48"/>
      <c r="D55" s="10"/>
      <c r="E55" s="10"/>
      <c r="F55" s="10"/>
      <c r="G55" s="10"/>
      <c r="H55" s="10"/>
      <c r="I55" s="10"/>
      <c r="J55" s="10"/>
      <c r="K55" s="10"/>
    </row>
    <row r="56" spans="2:24" s="2" customFormat="1" ht="15.75" customHeight="1">
      <c r="C56" s="11" t="s">
        <v>3</v>
      </c>
      <c r="D56" s="11"/>
      <c r="E56" s="11"/>
      <c r="F56" s="11"/>
      <c r="G56" s="11"/>
      <c r="H56" s="11"/>
      <c r="I56" s="11"/>
      <c r="J56" s="11"/>
      <c r="K56" s="11"/>
    </row>
    <row r="57" spans="2:24" s="2" customFormat="1" ht="12.75">
      <c r="C57" s="11"/>
      <c r="D57" s="11"/>
      <c r="E57" s="11"/>
      <c r="F57" s="11"/>
      <c r="G57" s="11"/>
      <c r="H57" s="11"/>
      <c r="I57" s="11"/>
      <c r="J57" s="11"/>
      <c r="K57" s="11"/>
    </row>
    <row r="58" spans="2:24" s="2" customFormat="1" ht="12.75">
      <c r="C58" s="3"/>
      <c r="D58" s="3"/>
      <c r="E58" s="3"/>
      <c r="F58" s="3"/>
      <c r="G58" s="3"/>
      <c r="H58" s="3"/>
      <c r="I58" s="3"/>
      <c r="J58" s="3"/>
      <c r="K58" s="3"/>
    </row>
    <row r="59" spans="2:24" s="2" customFormat="1" ht="12.75">
      <c r="C59" s="3"/>
      <c r="D59" s="3"/>
      <c r="E59" s="3"/>
      <c r="F59" s="3"/>
      <c r="G59" s="3"/>
      <c r="H59" s="3"/>
      <c r="I59" s="3"/>
      <c r="J59" s="3"/>
      <c r="K59" s="3"/>
    </row>
    <row r="60" spans="2:24" s="2" customFormat="1" ht="12.75">
      <c r="C60" s="3"/>
      <c r="D60" s="3"/>
      <c r="E60" s="3"/>
      <c r="F60" s="3"/>
      <c r="G60" s="3"/>
      <c r="H60" s="3"/>
      <c r="I60" s="3"/>
      <c r="J60" s="3"/>
      <c r="K60" s="3"/>
    </row>
    <row r="61" spans="2:24" s="2" customFormat="1" ht="12.75">
      <c r="C61" s="3"/>
      <c r="D61" s="3"/>
      <c r="E61" s="3"/>
      <c r="F61" s="3"/>
      <c r="G61" s="3"/>
      <c r="H61" s="3"/>
      <c r="I61" s="3"/>
      <c r="J61" s="3"/>
      <c r="K61" s="3"/>
    </row>
    <row r="62" spans="2:24" s="2" customFormat="1" ht="12.75"/>
    <row r="63" spans="2:24" ht="14.25">
      <c r="B63" s="42" t="s">
        <v>264</v>
      </c>
      <c r="D63" s="42"/>
      <c r="E63" s="42"/>
      <c r="F63" s="42"/>
      <c r="G63" s="42"/>
      <c r="H63" s="42"/>
      <c r="I63" s="42"/>
      <c r="J63" s="42"/>
      <c r="K63" s="42"/>
    </row>
    <row r="64" spans="2:24" s="2" customFormat="1" ht="7.5" customHeight="1"/>
    <row r="65" spans="2:13" s="2" customFormat="1" ht="3" customHeight="1"/>
    <row r="66" spans="2:13" s="2" customFormat="1" ht="12.75">
      <c r="C66" s="2" t="s">
        <v>265</v>
      </c>
    </row>
    <row r="67" spans="2:13" s="2" customFormat="1" ht="13.5" customHeight="1">
      <c r="D67" s="2" t="s">
        <v>168</v>
      </c>
      <c r="G67" s="240">
        <v>0</v>
      </c>
      <c r="H67" s="240"/>
      <c r="I67" s="2" t="s">
        <v>169</v>
      </c>
    </row>
    <row r="68" spans="2:13" s="2" customFormat="1" ht="14.25" customHeight="1" thickBot="1">
      <c r="D68" s="2" t="s">
        <v>170</v>
      </c>
      <c r="G68" s="241">
        <v>0</v>
      </c>
      <c r="H68" s="241"/>
      <c r="I68" s="2" t="s">
        <v>169</v>
      </c>
    </row>
    <row r="69" spans="2:13" s="2" customFormat="1" ht="13.5" customHeight="1">
      <c r="D69" s="47"/>
      <c r="E69" s="47" t="s">
        <v>171</v>
      </c>
      <c r="F69" s="47"/>
      <c r="G69" s="267">
        <f>SUM(G67:H68)</f>
        <v>0</v>
      </c>
      <c r="H69" s="267"/>
      <c r="I69" s="2" t="s">
        <v>169</v>
      </c>
    </row>
    <row r="70" spans="2:13" s="2" customFormat="1" ht="6.75" customHeight="1"/>
    <row r="71" spans="2:13" s="2" customFormat="1" ht="6" customHeight="1"/>
    <row r="72" spans="2:13" s="2" customFormat="1" ht="12.75">
      <c r="C72" s="2" t="s">
        <v>266</v>
      </c>
      <c r="L72" s="256" t="s">
        <v>3</v>
      </c>
      <c r="M72" s="256"/>
    </row>
    <row r="73" spans="2:13" s="2" customFormat="1" ht="12.75">
      <c r="D73" s="2" t="s">
        <v>173</v>
      </c>
      <c r="G73" s="6"/>
      <c r="H73" s="6"/>
      <c r="I73" s="240">
        <v>0</v>
      </c>
      <c r="J73" s="240"/>
      <c r="K73" s="2" t="s">
        <v>169</v>
      </c>
    </row>
    <row r="74" spans="2:13" s="2" customFormat="1" thickBot="1">
      <c r="D74" s="268" t="s">
        <v>267</v>
      </c>
      <c r="E74" s="268"/>
      <c r="F74" s="268"/>
      <c r="G74" s="268"/>
      <c r="H74" s="268"/>
      <c r="I74" s="241">
        <v>0</v>
      </c>
      <c r="J74" s="241"/>
      <c r="K74" s="2" t="s">
        <v>169</v>
      </c>
    </row>
    <row r="75" spans="2:13" s="2" customFormat="1" ht="12.75">
      <c r="D75" s="47"/>
      <c r="E75" s="47" t="s">
        <v>171</v>
      </c>
      <c r="F75" s="47"/>
      <c r="G75" s="47"/>
      <c r="H75" s="46"/>
      <c r="I75" s="267">
        <f>SUM(I73:J74)</f>
        <v>0</v>
      </c>
      <c r="J75" s="267"/>
      <c r="K75" s="2" t="s">
        <v>169</v>
      </c>
    </row>
    <row r="76" spans="2:13" s="2" customFormat="1" ht="6" customHeight="1"/>
    <row r="77" spans="2:13" s="2" customFormat="1" ht="12.75"/>
    <row r="78" spans="2:13" s="2" customFormat="1" ht="12.75"/>
    <row r="79" spans="2:13" s="2" customFormat="1" ht="12.75"/>
    <row r="80" spans="2:13" ht="14.25">
      <c r="B80" s="42" t="s">
        <v>268</v>
      </c>
      <c r="D80" s="42"/>
      <c r="E80" s="42"/>
      <c r="F80" s="42"/>
      <c r="G80" s="42"/>
      <c r="H80" s="42"/>
      <c r="I80" s="42"/>
      <c r="J80" s="42"/>
      <c r="K80" s="42"/>
    </row>
    <row r="81" spans="2:17">
      <c r="C81" s="45" t="s">
        <v>269</v>
      </c>
    </row>
    <row r="82" spans="2:17" s="2" customFormat="1" ht="7.5" customHeight="1"/>
    <row r="83" spans="2:17" s="2" customFormat="1" ht="12.75">
      <c r="C83" s="2" t="s">
        <v>270</v>
      </c>
    </row>
    <row r="84" spans="2:17" s="2" customFormat="1" ht="12.75">
      <c r="J84" s="6" t="s">
        <v>176</v>
      </c>
    </row>
    <row r="85" spans="2:17" s="2" customFormat="1" ht="12.75">
      <c r="C85" s="228"/>
      <c r="D85" s="228"/>
      <c r="E85" s="228" t="s">
        <v>177</v>
      </c>
      <c r="F85" s="228"/>
      <c r="G85" s="228" t="s">
        <v>178</v>
      </c>
      <c r="H85" s="228"/>
      <c r="I85" s="228" t="s">
        <v>158</v>
      </c>
      <c r="J85" s="228"/>
      <c r="N85" s="2" t="s">
        <v>271</v>
      </c>
      <c r="O85" s="2" t="s">
        <v>272</v>
      </c>
      <c r="Q85" s="2" t="s">
        <v>273</v>
      </c>
    </row>
    <row r="86" spans="2:17" s="2" customFormat="1" ht="12.75">
      <c r="C86" s="266" t="s">
        <v>160</v>
      </c>
      <c r="D86" s="266"/>
      <c r="E86" s="226">
        <v>335873745</v>
      </c>
      <c r="F86" s="226"/>
      <c r="G86" s="226">
        <v>172032707</v>
      </c>
      <c r="H86" s="226"/>
      <c r="I86" s="226">
        <f>E86-G86</f>
        <v>163841038</v>
      </c>
      <c r="J86" s="226"/>
      <c r="N86" s="2">
        <v>335873745</v>
      </c>
      <c r="O86" s="2">
        <v>172032707</v>
      </c>
      <c r="Q86" s="2">
        <v>163841038</v>
      </c>
    </row>
    <row r="87" spans="2:17" s="2" customFormat="1" ht="12.75">
      <c r="C87" s="266" t="s">
        <v>181</v>
      </c>
      <c r="D87" s="266"/>
      <c r="E87" s="226">
        <v>38108476</v>
      </c>
      <c r="F87" s="226"/>
      <c r="G87" s="226">
        <v>18561615</v>
      </c>
      <c r="H87" s="226"/>
      <c r="I87" s="226">
        <f>E87-G87</f>
        <v>19546861</v>
      </c>
      <c r="J87" s="226"/>
      <c r="N87" s="2">
        <v>38108476</v>
      </c>
      <c r="O87" s="2">
        <v>18561615</v>
      </c>
      <c r="Q87" s="2">
        <v>19546861</v>
      </c>
    </row>
    <row r="88" spans="2:17" s="2" customFormat="1" ht="12.75">
      <c r="C88" s="266" t="s">
        <v>184</v>
      </c>
      <c r="D88" s="266"/>
      <c r="E88" s="226">
        <v>19489193</v>
      </c>
      <c r="F88" s="226"/>
      <c r="G88" s="226">
        <v>16563402</v>
      </c>
      <c r="H88" s="226"/>
      <c r="I88" s="226">
        <f>E88-G88</f>
        <v>2925791</v>
      </c>
      <c r="J88" s="226"/>
      <c r="N88" s="2">
        <v>19489193</v>
      </c>
      <c r="O88" s="2">
        <v>16563402</v>
      </c>
      <c r="Q88" s="2">
        <v>2925791</v>
      </c>
    </row>
    <row r="89" spans="2:17" s="2" customFormat="1" ht="12.75">
      <c r="C89" s="266"/>
      <c r="D89" s="266"/>
      <c r="E89" s="226"/>
      <c r="F89" s="226"/>
      <c r="G89" s="226"/>
      <c r="H89" s="226"/>
      <c r="I89" s="226"/>
      <c r="J89" s="226"/>
    </row>
    <row r="90" spans="2:17" s="2" customFormat="1" ht="12.75">
      <c r="C90" s="236"/>
      <c r="D90" s="237"/>
      <c r="E90" s="226"/>
      <c r="F90" s="226"/>
      <c r="G90" s="226"/>
      <c r="H90" s="226"/>
      <c r="I90" s="226"/>
      <c r="J90" s="226"/>
    </row>
    <row r="91" spans="2:17" s="2" customFormat="1" ht="12.75">
      <c r="C91" s="236"/>
      <c r="D91" s="237"/>
      <c r="E91" s="226"/>
      <c r="F91" s="226"/>
      <c r="G91" s="226"/>
      <c r="H91" s="226"/>
      <c r="I91" s="226"/>
      <c r="J91" s="226"/>
    </row>
    <row r="92" spans="2:17" s="2" customFormat="1" ht="12.75">
      <c r="C92" s="228" t="s">
        <v>161</v>
      </c>
      <c r="D92" s="228"/>
      <c r="E92" s="226">
        <f>SUM(E86:F91)</f>
        <v>393471414</v>
      </c>
      <c r="F92" s="226"/>
      <c r="G92" s="226">
        <f>SUM(G86:H91)</f>
        <v>207157724</v>
      </c>
      <c r="H92" s="226"/>
      <c r="I92" s="226">
        <f>SUM(I86:J91)</f>
        <v>186313690</v>
      </c>
      <c r="J92" s="226"/>
    </row>
    <row r="93" spans="2:17" s="2" customFormat="1" ht="13.5" customHeight="1"/>
    <row r="94" spans="2:17" s="2" customFormat="1" ht="13.5" customHeight="1"/>
    <row r="95" spans="2:17" ht="17.25" customHeight="1">
      <c r="B95" s="42" t="s">
        <v>274</v>
      </c>
      <c r="D95" s="42"/>
      <c r="E95" s="42"/>
      <c r="F95" s="42"/>
      <c r="G95" s="42"/>
      <c r="H95" s="42"/>
      <c r="I95" s="42"/>
      <c r="J95" s="42"/>
      <c r="K95" s="42"/>
    </row>
    <row r="96" spans="2:17">
      <c r="C96" s="45" t="s">
        <v>269</v>
      </c>
    </row>
    <row r="97" spans="2:13" s="2" customFormat="1" ht="6.75" customHeight="1"/>
    <row r="98" spans="2:13" s="2" customFormat="1" ht="12.75">
      <c r="C98" s="2" t="s">
        <v>275</v>
      </c>
    </row>
    <row r="99" spans="2:13" s="2" customFormat="1" ht="12.75">
      <c r="K99" s="6" t="s">
        <v>176</v>
      </c>
    </row>
    <row r="100" spans="2:13" s="2" customFormat="1" ht="12.75">
      <c r="C100" s="230"/>
      <c r="D100" s="231"/>
      <c r="E100" s="230" t="s">
        <v>276</v>
      </c>
      <c r="F100" s="231"/>
      <c r="G100" s="263" t="s">
        <v>277</v>
      </c>
      <c r="H100" s="264"/>
      <c r="I100" s="265"/>
      <c r="J100" s="230" t="s">
        <v>278</v>
      </c>
      <c r="K100" s="231"/>
    </row>
    <row r="101" spans="2:13" s="2" customFormat="1" ht="12.75">
      <c r="C101" s="232"/>
      <c r="D101" s="233"/>
      <c r="E101" s="230"/>
      <c r="F101" s="231"/>
      <c r="G101" s="230"/>
      <c r="H101" s="261"/>
      <c r="I101" s="231"/>
      <c r="J101" s="230"/>
      <c r="K101" s="231"/>
      <c r="L101" s="262" t="s">
        <v>279</v>
      </c>
      <c r="M101" s="262"/>
    </row>
    <row r="102" spans="2:13" s="2" customFormat="1" ht="12.75">
      <c r="C102" s="232"/>
      <c r="D102" s="233"/>
      <c r="E102" s="230"/>
      <c r="F102" s="231"/>
      <c r="G102" s="230"/>
      <c r="H102" s="261"/>
      <c r="I102" s="231"/>
      <c r="J102" s="230"/>
      <c r="K102" s="231"/>
    </row>
    <row r="103" spans="2:13" s="2" customFormat="1" ht="12.75">
      <c r="C103" s="232"/>
      <c r="D103" s="233"/>
      <c r="E103" s="230"/>
      <c r="F103" s="231"/>
      <c r="G103" s="230"/>
      <c r="H103" s="261"/>
      <c r="I103" s="231"/>
      <c r="J103" s="230"/>
      <c r="K103" s="231"/>
    </row>
    <row r="104" spans="2:13" s="2" customFormat="1" ht="12.75">
      <c r="C104" s="230" t="s">
        <v>280</v>
      </c>
      <c r="D104" s="231"/>
      <c r="E104" s="230"/>
      <c r="F104" s="231"/>
      <c r="G104" s="230"/>
      <c r="H104" s="261"/>
      <c r="I104" s="231"/>
      <c r="J104" s="230"/>
      <c r="K104" s="231"/>
    </row>
    <row r="105" spans="2:13" s="2" customFormat="1" ht="12.75">
      <c r="C105" s="181"/>
      <c r="D105" s="181"/>
      <c r="E105" s="181"/>
      <c r="F105" s="181"/>
      <c r="G105" s="181"/>
      <c r="H105" s="181"/>
      <c r="I105" s="181"/>
      <c r="J105" s="181"/>
      <c r="K105" s="181"/>
    </row>
    <row r="106" spans="2:13" s="2" customFormat="1" ht="12.75">
      <c r="C106" s="181"/>
      <c r="D106" s="181"/>
      <c r="E106" s="181"/>
      <c r="F106" s="181"/>
      <c r="G106" s="181"/>
      <c r="H106" s="181"/>
      <c r="I106" s="181"/>
      <c r="J106" s="181"/>
      <c r="K106" s="181"/>
    </row>
    <row r="107" spans="2:13" ht="14.25">
      <c r="B107" s="42" t="s">
        <v>281</v>
      </c>
      <c r="D107" s="42"/>
      <c r="E107" s="42"/>
      <c r="F107" s="42"/>
      <c r="G107" s="42"/>
      <c r="H107" s="42"/>
      <c r="I107" s="42"/>
      <c r="J107" s="42"/>
      <c r="K107" s="42"/>
    </row>
    <row r="108" spans="2:13" s="2" customFormat="1" ht="7.5" customHeight="1"/>
    <row r="109" spans="2:13" s="2" customFormat="1" ht="12.75">
      <c r="C109" s="2" t="s">
        <v>282</v>
      </c>
    </row>
    <row r="110" spans="2:13" s="2" customFormat="1" ht="12.75">
      <c r="J110" s="6" t="s">
        <v>176</v>
      </c>
    </row>
    <row r="111" spans="2:13" s="2" customFormat="1" ht="12.75">
      <c r="C111" s="230" t="s">
        <v>283</v>
      </c>
      <c r="D111" s="231"/>
      <c r="E111" s="230" t="s">
        <v>284</v>
      </c>
      <c r="F111" s="231"/>
      <c r="G111" s="230" t="s">
        <v>285</v>
      </c>
      <c r="H111" s="231"/>
      <c r="I111" s="230" t="s">
        <v>286</v>
      </c>
      <c r="J111" s="231"/>
    </row>
    <row r="112" spans="2:13" s="2" customFormat="1" ht="12.75">
      <c r="C112" s="232"/>
      <c r="D112" s="233"/>
      <c r="E112" s="230"/>
      <c r="F112" s="231"/>
      <c r="G112" s="230"/>
      <c r="H112" s="231"/>
      <c r="I112" s="230"/>
      <c r="J112" s="231"/>
      <c r="L112" s="256" t="s">
        <v>3</v>
      </c>
      <c r="M112" s="256"/>
    </row>
    <row r="113" spans="2:11" s="2" customFormat="1" ht="12.75">
      <c r="C113" s="232"/>
      <c r="D113" s="233"/>
      <c r="E113" s="230"/>
      <c r="F113" s="231"/>
      <c r="G113" s="230"/>
      <c r="H113" s="231"/>
      <c r="I113" s="230"/>
      <c r="J113" s="231"/>
    </row>
    <row r="114" spans="2:11" s="2" customFormat="1" ht="12.75">
      <c r="C114" s="257"/>
      <c r="D114" s="258"/>
      <c r="E114" s="259"/>
      <c r="F114" s="260"/>
      <c r="G114" s="259"/>
      <c r="H114" s="260"/>
      <c r="I114" s="259"/>
      <c r="J114" s="260"/>
    </row>
    <row r="115" spans="2:11" s="2" customFormat="1" ht="13.5" customHeight="1">
      <c r="C115" s="230" t="s">
        <v>280</v>
      </c>
      <c r="D115" s="231"/>
      <c r="E115" s="230"/>
      <c r="F115" s="231"/>
      <c r="G115" s="230"/>
      <c r="H115" s="231"/>
      <c r="I115" s="230"/>
      <c r="J115" s="231"/>
    </row>
    <row r="116" spans="2:11" s="2" customFormat="1" ht="13.5" customHeight="1"/>
    <row r="117" spans="2:11" s="2" customFormat="1" ht="12.75"/>
    <row r="118" spans="2:11" ht="14.25">
      <c r="B118" s="42" t="s">
        <v>287</v>
      </c>
      <c r="C118" s="42"/>
      <c r="D118" s="42"/>
      <c r="E118" s="42"/>
      <c r="F118" s="42"/>
      <c r="G118" s="42"/>
      <c r="H118" s="42"/>
      <c r="I118" s="42"/>
      <c r="J118" s="42"/>
    </row>
    <row r="119" spans="2:11" s="2" customFormat="1" ht="7.5" customHeight="1"/>
    <row r="120" spans="2:11" s="2" customFormat="1" ht="12.75">
      <c r="C120" s="2" t="s">
        <v>288</v>
      </c>
    </row>
    <row r="121" spans="2:11" s="2" customFormat="1" ht="12.75"/>
    <row r="122" spans="2:11" s="2" customFormat="1" ht="12.75"/>
    <row r="123" spans="2:11" ht="14.25">
      <c r="B123" s="42" t="s">
        <v>289</v>
      </c>
      <c r="D123" s="42"/>
      <c r="E123" s="42"/>
      <c r="F123" s="42"/>
      <c r="G123" s="42"/>
      <c r="H123" s="42"/>
      <c r="I123" s="42"/>
      <c r="J123" s="42"/>
      <c r="K123" s="42"/>
    </row>
    <row r="124" spans="2:11" ht="14.25">
      <c r="B124" s="42" t="s">
        <v>203</v>
      </c>
      <c r="D124" s="42"/>
      <c r="E124" s="42"/>
      <c r="F124" s="42"/>
      <c r="G124" s="42"/>
      <c r="H124" s="42"/>
      <c r="I124" s="42"/>
      <c r="J124" s="42"/>
      <c r="K124" s="42"/>
    </row>
    <row r="125" spans="2:11" s="2" customFormat="1" ht="6" customHeight="1"/>
    <row r="126" spans="2:11" s="2" customFormat="1" ht="12.75">
      <c r="C126" s="2" t="s">
        <v>288</v>
      </c>
    </row>
    <row r="127" spans="2:11" s="2" customFormat="1" ht="12.75">
      <c r="C127" s="1"/>
    </row>
    <row r="128" spans="2:11" s="2" customFormat="1" ht="12.75"/>
    <row r="129" s="2" customFormat="1" ht="12.75"/>
    <row r="130" s="2" customFormat="1" ht="12.75"/>
    <row r="131" s="2" customFormat="1" ht="12.75"/>
    <row r="132" s="2" customFormat="1" ht="12.75"/>
  </sheetData>
  <mergeCells count="128">
    <mergeCell ref="C4:L4"/>
    <mergeCell ref="C9:K9"/>
    <mergeCell ref="C30:K30"/>
    <mergeCell ref="C35:K35"/>
    <mergeCell ref="C39:K39"/>
    <mergeCell ref="C45:K45"/>
    <mergeCell ref="O46:P46"/>
    <mergeCell ref="Q46:R46"/>
    <mergeCell ref="S46:T46"/>
    <mergeCell ref="U46:V46"/>
    <mergeCell ref="W46:X46"/>
    <mergeCell ref="O47:P47"/>
    <mergeCell ref="Q47:R47"/>
    <mergeCell ref="S47:T47"/>
    <mergeCell ref="U47:V47"/>
    <mergeCell ref="W47:X47"/>
    <mergeCell ref="O48:P48"/>
    <mergeCell ref="Q48:R48"/>
    <mergeCell ref="S48:T48"/>
    <mergeCell ref="U48:V48"/>
    <mergeCell ref="W48:X48"/>
    <mergeCell ref="C49:D49"/>
    <mergeCell ref="O49:P49"/>
    <mergeCell ref="Q49:R49"/>
    <mergeCell ref="S49:T49"/>
    <mergeCell ref="U49:V49"/>
    <mergeCell ref="I51:J51"/>
    <mergeCell ref="K51:L51"/>
    <mergeCell ref="O51:P51"/>
    <mergeCell ref="Q51:R51"/>
    <mergeCell ref="W49:X49"/>
    <mergeCell ref="O50:P50"/>
    <mergeCell ref="Q50:R50"/>
    <mergeCell ref="S50:T50"/>
    <mergeCell ref="U50:V50"/>
    <mergeCell ref="W50:X50"/>
    <mergeCell ref="S51:T51"/>
    <mergeCell ref="U51:V51"/>
    <mergeCell ref="W51:X51"/>
    <mergeCell ref="C52:D52"/>
    <mergeCell ref="E52:F52"/>
    <mergeCell ref="G52:H52"/>
    <mergeCell ref="I52:J52"/>
    <mergeCell ref="K52:L52"/>
    <mergeCell ref="E51:F51"/>
    <mergeCell ref="G51:H51"/>
    <mergeCell ref="G67:H67"/>
    <mergeCell ref="G68:H68"/>
    <mergeCell ref="G69:H69"/>
    <mergeCell ref="L72:M72"/>
    <mergeCell ref="I73:J73"/>
    <mergeCell ref="D74:H74"/>
    <mergeCell ref="I74:J74"/>
    <mergeCell ref="I75:J75"/>
    <mergeCell ref="C85:D85"/>
    <mergeCell ref="E85:F85"/>
    <mergeCell ref="G85:H85"/>
    <mergeCell ref="I85:J85"/>
    <mergeCell ref="C86:D86"/>
    <mergeCell ref="E86:F86"/>
    <mergeCell ref="G86:H86"/>
    <mergeCell ref="I86:J86"/>
    <mergeCell ref="C87:D87"/>
    <mergeCell ref="E87:F87"/>
    <mergeCell ref="G87:H87"/>
    <mergeCell ref="I87:J87"/>
    <mergeCell ref="C88:D88"/>
    <mergeCell ref="E88:F88"/>
    <mergeCell ref="G88:H88"/>
    <mergeCell ref="I88:J88"/>
    <mergeCell ref="C89:D89"/>
    <mergeCell ref="E89:F89"/>
    <mergeCell ref="G89:H89"/>
    <mergeCell ref="I89:J89"/>
    <mergeCell ref="C90:D90"/>
    <mergeCell ref="E90:F90"/>
    <mergeCell ref="G90:H90"/>
    <mergeCell ref="I90:J90"/>
    <mergeCell ref="C91:D91"/>
    <mergeCell ref="E91:F91"/>
    <mergeCell ref="G91:H91"/>
    <mergeCell ref="I91:J91"/>
    <mergeCell ref="C92:D92"/>
    <mergeCell ref="E92:F92"/>
    <mergeCell ref="G92:H92"/>
    <mergeCell ref="I92:J92"/>
    <mergeCell ref="C100:D100"/>
    <mergeCell ref="E100:F100"/>
    <mergeCell ref="G100:I100"/>
    <mergeCell ref="J100:K100"/>
    <mergeCell ref="C101:D101"/>
    <mergeCell ref="E101:F101"/>
    <mergeCell ref="G101:I101"/>
    <mergeCell ref="J101:K101"/>
    <mergeCell ref="L101:M101"/>
    <mergeCell ref="C102:D102"/>
    <mergeCell ref="E102:F102"/>
    <mergeCell ref="G102:I102"/>
    <mergeCell ref="J102:K102"/>
    <mergeCell ref="C103:D103"/>
    <mergeCell ref="E103:F103"/>
    <mergeCell ref="G103:I103"/>
    <mergeCell ref="J103:K103"/>
    <mergeCell ref="C104:D104"/>
    <mergeCell ref="E104:F104"/>
    <mergeCell ref="G104:I104"/>
    <mergeCell ref="J104:K104"/>
    <mergeCell ref="C111:D111"/>
    <mergeCell ref="E111:F111"/>
    <mergeCell ref="G111:H111"/>
    <mergeCell ref="I111:J111"/>
    <mergeCell ref="C112:D112"/>
    <mergeCell ref="E112:F112"/>
    <mergeCell ref="G112:H112"/>
    <mergeCell ref="I112:J112"/>
    <mergeCell ref="C115:D115"/>
    <mergeCell ref="E115:F115"/>
    <mergeCell ref="G115:H115"/>
    <mergeCell ref="I115:J115"/>
    <mergeCell ref="L112:M112"/>
    <mergeCell ref="C113:D113"/>
    <mergeCell ref="E113:F113"/>
    <mergeCell ref="G113:H113"/>
    <mergeCell ref="I113:J113"/>
    <mergeCell ref="C114:D114"/>
    <mergeCell ref="E114:F114"/>
    <mergeCell ref="G114:H114"/>
    <mergeCell ref="I114:J114"/>
  </mergeCells>
  <phoneticPr fontId="4"/>
  <printOptions horizontalCentered="1"/>
  <pageMargins left="0" right="0" top="0" bottom="0" header="0" footer="0"/>
  <pageSetup paperSize="9" firstPageNumber="31" orientation="portrait" useFirstPageNumber="1" verticalDpi="300" r:id="rId1"/>
  <rowBreaks count="1" manualBreakCount="1">
    <brk id="59" max="1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34"/>
  <sheetViews>
    <sheetView topLeftCell="A40" zoomScaleNormal="100" zoomScaleSheetLayoutView="100" workbookViewId="0">
      <selection activeCell="I184" sqref="I184"/>
    </sheetView>
  </sheetViews>
  <sheetFormatPr defaultColWidth="9" defaultRowHeight="13.5"/>
  <cols>
    <col min="1" max="1" width="3.5" style="50" customWidth="1"/>
    <col min="2" max="2" width="5" style="50" customWidth="1"/>
    <col min="3" max="3" width="6.875" style="50" customWidth="1"/>
    <col min="4" max="4" width="9.25" style="50" customWidth="1"/>
    <col min="5" max="12" width="8.5" style="50" customWidth="1"/>
    <col min="13" max="13" width="6.625" style="50" customWidth="1"/>
    <col min="14" max="16384" width="9" style="50"/>
  </cols>
  <sheetData>
    <row r="1" spans="2:12" ht="21.75" customHeight="1"/>
    <row r="2" spans="2:12" ht="16.5" customHeight="1">
      <c r="L2" t="s">
        <v>290</v>
      </c>
    </row>
    <row r="3" spans="2:12" ht="17.25">
      <c r="C3" s="275" t="s">
        <v>291</v>
      </c>
      <c r="D3" s="275"/>
      <c r="E3" s="275"/>
      <c r="F3" s="275"/>
      <c r="G3" s="275"/>
      <c r="H3" s="275"/>
      <c r="I3" s="275"/>
      <c r="J3" s="275"/>
      <c r="K3" s="275"/>
      <c r="L3" s="275"/>
    </row>
    <row r="4" spans="2:12" ht="27.75" customHeight="1">
      <c r="C4" s="186"/>
      <c r="D4" s="186"/>
      <c r="E4" s="186"/>
      <c r="F4" s="186"/>
      <c r="G4" s="186"/>
      <c r="H4" s="186"/>
      <c r="I4" s="186"/>
      <c r="J4" s="186"/>
      <c r="K4" s="186"/>
    </row>
    <row r="5" spans="2:12" ht="14.25">
      <c r="B5" s="51" t="s">
        <v>238</v>
      </c>
      <c r="D5" s="51"/>
      <c r="E5" s="51"/>
      <c r="F5" s="51"/>
      <c r="G5" s="51"/>
      <c r="H5" s="51"/>
      <c r="I5" s="51"/>
      <c r="J5" s="51"/>
      <c r="K5" s="51"/>
    </row>
    <row r="6" spans="2:12" s="8" customFormat="1" ht="12.75">
      <c r="C6" s="276"/>
      <c r="D6" s="276"/>
      <c r="E6" s="276"/>
      <c r="F6" s="276"/>
      <c r="G6" s="276"/>
      <c r="H6" s="276"/>
      <c r="I6" s="276"/>
      <c r="J6" s="276"/>
      <c r="K6" s="276"/>
    </row>
    <row r="7" spans="2:12" s="8" customFormat="1" ht="12.75">
      <c r="C7" s="8" t="s">
        <v>239</v>
      </c>
    </row>
    <row r="8" spans="2:12" s="8" customFormat="1" ht="12.75">
      <c r="C8" s="184" t="s">
        <v>6</v>
      </c>
      <c r="D8" s="8" t="s">
        <v>3</v>
      </c>
    </row>
    <row r="9" spans="2:12" s="8" customFormat="1" ht="12.75">
      <c r="C9" s="184"/>
    </row>
    <row r="10" spans="2:12" s="8" customFormat="1" ht="12.75">
      <c r="C10" s="8" t="s">
        <v>240</v>
      </c>
    </row>
    <row r="11" spans="2:12" s="8" customFormat="1" ht="12.75">
      <c r="C11" s="184" t="s">
        <v>6</v>
      </c>
      <c r="D11" s="8" t="s">
        <v>3</v>
      </c>
    </row>
    <row r="12" spans="2:12" s="8" customFormat="1" ht="12.75">
      <c r="C12" s="184"/>
    </row>
    <row r="13" spans="2:12" s="8" customFormat="1" ht="12.75">
      <c r="C13" s="8" t="s">
        <v>241</v>
      </c>
    </row>
    <row r="14" spans="2:12" s="8" customFormat="1" ht="12.75">
      <c r="C14" s="184" t="s">
        <v>6</v>
      </c>
      <c r="D14" s="8" t="s">
        <v>292</v>
      </c>
    </row>
    <row r="15" spans="2:12" s="8" customFormat="1" ht="12.75">
      <c r="C15" s="184" t="s">
        <v>6</v>
      </c>
      <c r="D15" s="8" t="s">
        <v>242</v>
      </c>
    </row>
    <row r="16" spans="2:12" s="8" customFormat="1" ht="12.75">
      <c r="D16" s="8" t="s">
        <v>12</v>
      </c>
    </row>
    <row r="17" spans="2:11" s="8" customFormat="1" ht="12.75">
      <c r="D17" s="8" t="s">
        <v>13</v>
      </c>
    </row>
    <row r="18" spans="2:11" s="8" customFormat="1" ht="12.75"/>
    <row r="19" spans="2:11" s="8" customFormat="1" ht="12.75">
      <c r="C19" s="8" t="s">
        <v>244</v>
      </c>
    </row>
    <row r="20" spans="2:11" s="8" customFormat="1" ht="12.75">
      <c r="C20" s="184" t="s">
        <v>6</v>
      </c>
      <c r="D20" s="8" t="s">
        <v>293</v>
      </c>
      <c r="F20" s="8" t="s">
        <v>3</v>
      </c>
    </row>
    <row r="21" spans="2:11" s="8" customFormat="1" ht="12.75">
      <c r="C21" s="184" t="s">
        <v>6</v>
      </c>
      <c r="D21" s="8" t="s">
        <v>294</v>
      </c>
      <c r="F21" s="8" t="s">
        <v>295</v>
      </c>
    </row>
    <row r="22" spans="2:11" s="8" customFormat="1" ht="12.75">
      <c r="C22" s="184"/>
      <c r="F22" s="8" t="s">
        <v>296</v>
      </c>
    </row>
    <row r="23" spans="2:11" s="8" customFormat="1" ht="12.75">
      <c r="C23" s="184" t="s">
        <v>6</v>
      </c>
      <c r="D23" s="8" t="s">
        <v>297</v>
      </c>
      <c r="F23" s="8" t="s">
        <v>298</v>
      </c>
    </row>
    <row r="24" spans="2:11" s="8" customFormat="1" ht="12.75">
      <c r="F24" s="8" t="s">
        <v>299</v>
      </c>
    </row>
    <row r="25" spans="2:11" s="8" customFormat="1" ht="12.75">
      <c r="F25" s="8" t="s">
        <v>300</v>
      </c>
    </row>
    <row r="26" spans="2:11" s="8" customFormat="1" ht="12.75"/>
    <row r="27" spans="2:11" ht="14.25">
      <c r="B27" s="51" t="s">
        <v>252</v>
      </c>
      <c r="D27" s="51"/>
      <c r="E27" s="51"/>
      <c r="F27" s="51"/>
      <c r="G27" s="51"/>
      <c r="H27" s="51"/>
      <c r="I27" s="51"/>
      <c r="J27" s="51"/>
      <c r="K27" s="51"/>
    </row>
    <row r="28" spans="2:11" s="8" customFormat="1" ht="12.75"/>
    <row r="29" spans="2:11" s="8" customFormat="1" ht="12.75">
      <c r="C29" s="185" t="s">
        <v>3</v>
      </c>
    </row>
    <row r="30" spans="2:11" s="8" customFormat="1" ht="12.75"/>
    <row r="31" spans="2:11" ht="14.25">
      <c r="B31" s="51" t="s">
        <v>253</v>
      </c>
      <c r="D31" s="51"/>
      <c r="E31" s="51"/>
      <c r="F31" s="51"/>
      <c r="G31" s="51"/>
      <c r="H31" s="51"/>
      <c r="I31" s="51"/>
      <c r="J31" s="51"/>
      <c r="K31" s="51"/>
    </row>
    <row r="32" spans="2:11" s="8" customFormat="1" ht="12.75">
      <c r="C32" s="185"/>
      <c r="D32" s="185"/>
      <c r="E32" s="185"/>
      <c r="F32" s="185"/>
      <c r="G32" s="185"/>
      <c r="H32" s="185"/>
      <c r="I32" s="185"/>
      <c r="J32" s="185"/>
      <c r="K32" s="185"/>
    </row>
    <row r="33" spans="2:11" s="8" customFormat="1" ht="12.75">
      <c r="C33" s="276" t="s">
        <v>301</v>
      </c>
      <c r="D33" s="276"/>
      <c r="E33" s="276"/>
      <c r="F33" s="276"/>
      <c r="G33" s="276"/>
      <c r="H33" s="276"/>
      <c r="I33" s="276"/>
      <c r="J33" s="276"/>
      <c r="K33" s="276"/>
    </row>
    <row r="34" spans="2:11" s="8" customFormat="1" ht="12.75">
      <c r="C34" s="8" t="s">
        <v>302</v>
      </c>
    </row>
    <row r="35" spans="2:11" s="8" customFormat="1" ht="12.75"/>
    <row r="36" spans="2:11" ht="14.25">
      <c r="B36" s="58" t="s">
        <v>303</v>
      </c>
      <c r="D36" s="58"/>
      <c r="E36" s="58"/>
      <c r="F36" s="58"/>
      <c r="G36" s="58"/>
      <c r="H36" s="58"/>
      <c r="I36" s="58"/>
      <c r="J36" s="58"/>
      <c r="K36" s="58"/>
    </row>
    <row r="37" spans="2:11" s="8" customFormat="1" ht="16.5" customHeight="1">
      <c r="C37" s="273" t="s">
        <v>304</v>
      </c>
      <c r="D37" s="273"/>
      <c r="E37" s="273"/>
      <c r="F37" s="273"/>
      <c r="G37" s="273"/>
      <c r="H37" s="273"/>
      <c r="I37" s="273"/>
      <c r="J37" s="273"/>
      <c r="K37" s="273"/>
    </row>
    <row r="38" spans="2:11" s="8" customFormat="1" ht="14.25" customHeight="1">
      <c r="C38" s="57" t="s">
        <v>305</v>
      </c>
      <c r="D38" s="57"/>
      <c r="E38" s="57"/>
      <c r="F38" s="57"/>
      <c r="G38" s="57"/>
      <c r="H38" s="57"/>
      <c r="I38" s="57"/>
      <c r="J38" s="57"/>
      <c r="K38" s="57"/>
    </row>
    <row r="39" spans="2:11" s="8" customFormat="1" ht="15" customHeight="1">
      <c r="C39" s="8" t="s">
        <v>306</v>
      </c>
    </row>
    <row r="40" spans="2:11" s="8" customFormat="1" ht="12.75">
      <c r="C40" s="184" t="s">
        <v>87</v>
      </c>
      <c r="D40" s="8" t="s">
        <v>307</v>
      </c>
    </row>
    <row r="41" spans="2:11" s="8" customFormat="1" ht="12.75">
      <c r="C41" s="184" t="s">
        <v>91</v>
      </c>
      <c r="D41" s="8" t="s">
        <v>308</v>
      </c>
    </row>
    <row r="42" spans="2:11" s="8" customFormat="1" ht="12.75">
      <c r="C42" s="184" t="s">
        <v>101</v>
      </c>
      <c r="D42" s="8" t="s">
        <v>309</v>
      </c>
    </row>
    <row r="43" spans="2:11" s="8" customFormat="1" ht="12.75">
      <c r="C43" s="184" t="s">
        <v>104</v>
      </c>
      <c r="D43" s="8" t="s">
        <v>310</v>
      </c>
    </row>
    <row r="44" spans="2:11" s="8" customFormat="1" ht="12.75">
      <c r="C44" s="184" t="s">
        <v>107</v>
      </c>
      <c r="D44" s="8" t="s">
        <v>311</v>
      </c>
    </row>
    <row r="45" spans="2:11" s="8" customFormat="1" ht="12.75">
      <c r="C45" s="184" t="s">
        <v>109</v>
      </c>
      <c r="D45" s="8" t="s">
        <v>312</v>
      </c>
      <c r="K45" s="56"/>
    </row>
    <row r="46" spans="2:11" s="8" customFormat="1" ht="12.75">
      <c r="C46" s="184" t="s">
        <v>113</v>
      </c>
      <c r="D46" s="8" t="s">
        <v>313</v>
      </c>
      <c r="K46" s="56"/>
    </row>
    <row r="47" spans="2:11" s="8" customFormat="1" ht="12.75"/>
    <row r="48" spans="2:11" ht="14.25">
      <c r="B48" s="51" t="s">
        <v>262</v>
      </c>
      <c r="D48" s="51"/>
      <c r="E48" s="51"/>
      <c r="F48" s="51"/>
      <c r="G48" s="51"/>
      <c r="H48" s="51"/>
      <c r="I48" s="51"/>
      <c r="J48" s="51"/>
      <c r="K48" s="51"/>
    </row>
    <row r="49" spans="2:12" s="8" customFormat="1" ht="12.75"/>
    <row r="50" spans="2:12" s="8" customFormat="1" ht="12.75">
      <c r="C50" s="8" t="s">
        <v>152</v>
      </c>
    </row>
    <row r="51" spans="2:12" s="8" customFormat="1" ht="12.75">
      <c r="L51" s="184" t="s">
        <v>176</v>
      </c>
    </row>
    <row r="52" spans="2:12" s="8" customFormat="1" ht="12.75">
      <c r="C52" s="277" t="s">
        <v>154</v>
      </c>
      <c r="D52" s="277"/>
      <c r="E52" s="277" t="s">
        <v>155</v>
      </c>
      <c r="F52" s="277"/>
      <c r="G52" s="277" t="s">
        <v>156</v>
      </c>
      <c r="H52" s="277"/>
      <c r="I52" s="277" t="s">
        <v>157</v>
      </c>
      <c r="J52" s="277"/>
      <c r="K52" s="277" t="s">
        <v>158</v>
      </c>
      <c r="L52" s="277"/>
    </row>
    <row r="53" spans="2:12" s="8" customFormat="1" ht="12.75">
      <c r="C53" s="278" t="s">
        <v>159</v>
      </c>
      <c r="D53" s="278"/>
      <c r="E53" s="279">
        <v>35118639</v>
      </c>
      <c r="F53" s="280"/>
      <c r="G53" s="281"/>
      <c r="H53" s="281"/>
      <c r="I53" s="281"/>
      <c r="J53" s="281"/>
      <c r="K53" s="281">
        <f>E53+G53-I53</f>
        <v>35118639</v>
      </c>
      <c r="L53" s="281"/>
    </row>
    <row r="54" spans="2:12" s="8" customFormat="1" ht="12.75">
      <c r="C54" s="278" t="s">
        <v>160</v>
      </c>
      <c r="D54" s="278"/>
      <c r="E54" s="282">
        <v>418704544</v>
      </c>
      <c r="F54" s="283"/>
      <c r="G54" s="284"/>
      <c r="H54" s="284"/>
      <c r="I54" s="284">
        <v>29403021</v>
      </c>
      <c r="J54" s="284"/>
      <c r="K54" s="284">
        <f>E54+G54-I54</f>
        <v>389301523</v>
      </c>
      <c r="L54" s="284"/>
    </row>
    <row r="55" spans="2:12" s="8" customFormat="1" ht="12.75">
      <c r="C55" s="278"/>
      <c r="D55" s="278"/>
      <c r="E55" s="279"/>
      <c r="F55" s="280"/>
      <c r="G55" s="281"/>
      <c r="H55" s="281"/>
      <c r="I55" s="281"/>
      <c r="J55" s="281"/>
      <c r="K55" s="281"/>
      <c r="L55" s="281"/>
    </row>
    <row r="56" spans="2:12" s="8" customFormat="1" ht="12.75">
      <c r="C56" s="278"/>
      <c r="D56" s="278"/>
      <c r="E56" s="279"/>
      <c r="F56" s="280"/>
      <c r="G56" s="281"/>
      <c r="H56" s="281"/>
      <c r="I56" s="281"/>
      <c r="J56" s="281"/>
      <c r="K56" s="281"/>
      <c r="L56" s="281"/>
    </row>
    <row r="57" spans="2:12" s="8" customFormat="1" ht="12.75">
      <c r="C57" s="277" t="s">
        <v>161</v>
      </c>
      <c r="D57" s="277"/>
      <c r="E57" s="281">
        <f>SUM(E53:F56)</f>
        <v>453823183</v>
      </c>
      <c r="F57" s="281"/>
      <c r="G57" s="281">
        <f>SUM(G53:H56)</f>
        <v>0</v>
      </c>
      <c r="H57" s="281"/>
      <c r="I57" s="281">
        <f>SUM(I53:J56)</f>
        <v>29403021</v>
      </c>
      <c r="J57" s="281"/>
      <c r="K57" s="281">
        <f>SUM(K53:L56)</f>
        <v>424420162</v>
      </c>
      <c r="L57" s="281"/>
    </row>
    <row r="58" spans="2:12" s="8" customFormat="1" ht="12.75"/>
    <row r="59" spans="2:12" ht="14.25" customHeight="1">
      <c r="B59" s="55" t="s">
        <v>314</v>
      </c>
      <c r="D59" s="55"/>
      <c r="E59" s="55"/>
      <c r="F59" s="55"/>
      <c r="G59" s="55"/>
      <c r="H59" s="55"/>
      <c r="I59" s="55"/>
      <c r="J59" s="55"/>
      <c r="K59" s="55"/>
    </row>
    <row r="60" spans="2:12" s="8" customFormat="1" ht="12.75">
      <c r="C60" s="276"/>
      <c r="D60" s="276"/>
      <c r="E60" s="276"/>
      <c r="F60" s="276"/>
      <c r="G60" s="276"/>
      <c r="H60" s="276"/>
      <c r="I60" s="276"/>
      <c r="J60" s="276"/>
      <c r="K60" s="276"/>
    </row>
    <row r="61" spans="2:12" s="8" customFormat="1" ht="12.75">
      <c r="C61" s="54" t="s">
        <v>3</v>
      </c>
      <c r="D61" s="54"/>
      <c r="E61" s="54"/>
      <c r="F61" s="54"/>
      <c r="G61" s="54"/>
      <c r="H61" s="54"/>
      <c r="I61" s="54"/>
      <c r="J61" s="54"/>
      <c r="K61" s="54"/>
    </row>
    <row r="62" spans="2:12" s="8" customFormat="1" ht="12.75"/>
    <row r="63" spans="2:12" s="8" customFormat="1" ht="12.75"/>
    <row r="64" spans="2:12" s="8" customFormat="1" ht="12.75"/>
    <row r="65" spans="2:12" ht="14.25">
      <c r="B65" s="51" t="s">
        <v>264</v>
      </c>
      <c r="D65" s="51"/>
      <c r="E65" s="51"/>
      <c r="F65" s="51"/>
      <c r="G65" s="51"/>
      <c r="H65" s="51"/>
      <c r="I65" s="51"/>
      <c r="J65" s="51"/>
      <c r="K65" s="51"/>
    </row>
    <row r="66" spans="2:12" s="8" customFormat="1" ht="7.5" customHeight="1"/>
    <row r="67" spans="2:12" s="8" customFormat="1" ht="3" customHeight="1"/>
    <row r="68" spans="2:12" s="8" customFormat="1" ht="12.75">
      <c r="C68" s="8" t="s">
        <v>315</v>
      </c>
    </row>
    <row r="69" spans="2:12" s="8" customFormat="1" ht="12.75">
      <c r="D69" s="8" t="s">
        <v>168</v>
      </c>
      <c r="H69" s="184" t="s">
        <v>316</v>
      </c>
      <c r="J69" s="184"/>
    </row>
    <row r="70" spans="2:12" s="8" customFormat="1" thickBot="1">
      <c r="D70" s="8" t="s">
        <v>179</v>
      </c>
      <c r="H70" s="184" t="s">
        <v>316</v>
      </c>
      <c r="J70" s="184"/>
    </row>
    <row r="71" spans="2:12" s="8" customFormat="1" ht="12.75">
      <c r="D71" s="53"/>
      <c r="E71" s="53" t="s">
        <v>171</v>
      </c>
      <c r="F71" s="53"/>
      <c r="G71" s="53"/>
      <c r="H71" s="183" t="s">
        <v>316</v>
      </c>
      <c r="J71" s="184"/>
      <c r="K71" s="185" t="s">
        <v>317</v>
      </c>
      <c r="L71" s="185"/>
    </row>
    <row r="72" spans="2:12" s="8" customFormat="1" ht="12.75">
      <c r="I72" s="184"/>
      <c r="J72" s="184"/>
    </row>
    <row r="73" spans="2:12" s="8" customFormat="1" ht="12.75">
      <c r="C73" s="8" t="s">
        <v>266</v>
      </c>
    </row>
    <row r="74" spans="2:12" s="8" customFormat="1" thickBot="1">
      <c r="D74" s="8" t="s">
        <v>173</v>
      </c>
      <c r="I74" s="184" t="s">
        <v>316</v>
      </c>
      <c r="J74" s="184"/>
    </row>
    <row r="75" spans="2:12" s="8" customFormat="1" ht="12.75">
      <c r="D75" s="53"/>
      <c r="E75" s="53" t="s">
        <v>171</v>
      </c>
      <c r="F75" s="53"/>
      <c r="G75" s="53"/>
      <c r="H75" s="53"/>
      <c r="I75" s="183" t="s">
        <v>316</v>
      </c>
      <c r="J75" s="184"/>
    </row>
    <row r="76" spans="2:12" s="8" customFormat="1" ht="12.75"/>
    <row r="77" spans="2:12" ht="14.25">
      <c r="B77" s="51" t="s">
        <v>268</v>
      </c>
      <c r="D77" s="51"/>
      <c r="E77" s="51"/>
      <c r="F77" s="51"/>
      <c r="G77" s="51"/>
      <c r="H77" s="51"/>
      <c r="I77" s="51"/>
      <c r="J77" s="51"/>
      <c r="K77" s="51"/>
    </row>
    <row r="78" spans="2:12">
      <c r="C78" s="8" t="s">
        <v>269</v>
      </c>
    </row>
    <row r="79" spans="2:12" s="8" customFormat="1" ht="7.5" customHeight="1"/>
    <row r="80" spans="2:12" s="8" customFormat="1" ht="12.75">
      <c r="C80" s="8" t="s">
        <v>270</v>
      </c>
    </row>
    <row r="81" spans="2:11" s="8" customFormat="1" ht="12.75">
      <c r="J81" s="184" t="s">
        <v>176</v>
      </c>
    </row>
    <row r="82" spans="2:11" s="8" customFormat="1" ht="12.75">
      <c r="C82" s="277"/>
      <c r="D82" s="277"/>
      <c r="E82" s="277" t="s">
        <v>177</v>
      </c>
      <c r="F82" s="277"/>
      <c r="G82" s="277" t="s">
        <v>178</v>
      </c>
      <c r="H82" s="277"/>
      <c r="I82" s="277" t="s">
        <v>158</v>
      </c>
      <c r="J82" s="277"/>
    </row>
    <row r="83" spans="2:11" s="8" customFormat="1" ht="12.75">
      <c r="C83" s="278" t="s">
        <v>179</v>
      </c>
      <c r="D83" s="278"/>
      <c r="E83" s="281">
        <v>870982281</v>
      </c>
      <c r="F83" s="281"/>
      <c r="G83" s="281">
        <v>481680758</v>
      </c>
      <c r="H83" s="281"/>
      <c r="I83" s="281">
        <f t="shared" ref="I83:I89" si="0">E83-G83</f>
        <v>389301523</v>
      </c>
      <c r="J83" s="281"/>
    </row>
    <row r="84" spans="2:11" s="8" customFormat="1" ht="12.75">
      <c r="C84" s="278" t="s">
        <v>160</v>
      </c>
      <c r="D84" s="278"/>
      <c r="E84" s="281">
        <v>204425685</v>
      </c>
      <c r="F84" s="281"/>
      <c r="G84" s="281">
        <v>190954147</v>
      </c>
      <c r="H84" s="281"/>
      <c r="I84" s="281">
        <f t="shared" si="0"/>
        <v>13471538</v>
      </c>
      <c r="J84" s="281"/>
    </row>
    <row r="85" spans="2:11" s="8" customFormat="1" ht="12.75">
      <c r="C85" s="278" t="s">
        <v>181</v>
      </c>
      <c r="D85" s="278"/>
      <c r="E85" s="281">
        <v>89350998</v>
      </c>
      <c r="F85" s="281"/>
      <c r="G85" s="281">
        <v>69473149</v>
      </c>
      <c r="H85" s="281"/>
      <c r="I85" s="281">
        <f t="shared" si="0"/>
        <v>19877849</v>
      </c>
      <c r="J85" s="281"/>
    </row>
    <row r="86" spans="2:11" s="8" customFormat="1" ht="12.75">
      <c r="C86" s="278" t="s">
        <v>182</v>
      </c>
      <c r="D86" s="278"/>
      <c r="E86" s="281">
        <v>2114762</v>
      </c>
      <c r="F86" s="281"/>
      <c r="G86" s="281">
        <v>1757091</v>
      </c>
      <c r="H86" s="281"/>
      <c r="I86" s="281">
        <f t="shared" si="0"/>
        <v>357671</v>
      </c>
      <c r="J86" s="281"/>
    </row>
    <row r="87" spans="2:11" s="8" customFormat="1" ht="12.75">
      <c r="C87" s="278" t="s">
        <v>318</v>
      </c>
      <c r="D87" s="278"/>
      <c r="E87" s="281">
        <v>24513118</v>
      </c>
      <c r="F87" s="281"/>
      <c r="G87" s="281">
        <v>22081937</v>
      </c>
      <c r="H87" s="281"/>
      <c r="I87" s="281">
        <f t="shared" si="0"/>
        <v>2431181</v>
      </c>
      <c r="J87" s="281"/>
    </row>
    <row r="88" spans="2:11" s="8" customFormat="1" ht="12.75">
      <c r="C88" s="278" t="s">
        <v>184</v>
      </c>
      <c r="D88" s="278"/>
      <c r="E88" s="281">
        <v>80169851</v>
      </c>
      <c r="F88" s="281"/>
      <c r="G88" s="281">
        <v>60699042</v>
      </c>
      <c r="H88" s="281"/>
      <c r="I88" s="281">
        <f t="shared" si="0"/>
        <v>19470809</v>
      </c>
      <c r="J88" s="281"/>
    </row>
    <row r="89" spans="2:11" s="8" customFormat="1" ht="12.75">
      <c r="C89" s="278" t="s">
        <v>185</v>
      </c>
      <c r="D89" s="278"/>
      <c r="E89" s="281">
        <v>819000</v>
      </c>
      <c r="F89" s="281"/>
      <c r="G89" s="281">
        <v>819000</v>
      </c>
      <c r="H89" s="281"/>
      <c r="I89" s="279">
        <f t="shared" si="0"/>
        <v>0</v>
      </c>
      <c r="J89" s="280"/>
    </row>
    <row r="90" spans="2:11" s="8" customFormat="1" ht="12.75">
      <c r="C90" s="277" t="s">
        <v>161</v>
      </c>
      <c r="D90" s="277"/>
      <c r="E90" s="281">
        <f>SUM(E83:F89)</f>
        <v>1272375695</v>
      </c>
      <c r="F90" s="281"/>
      <c r="G90" s="281">
        <f>SUM(G83:H89)</f>
        <v>827465124</v>
      </c>
      <c r="H90" s="281"/>
      <c r="I90" s="281">
        <f>SUM(I83:J89)</f>
        <v>444910571</v>
      </c>
      <c r="J90" s="281"/>
    </row>
    <row r="91" spans="2:11" s="8" customFormat="1" ht="13.5" customHeight="1"/>
    <row r="92" spans="2:11" ht="17.25" customHeight="1">
      <c r="B92" s="51" t="s">
        <v>274</v>
      </c>
      <c r="D92" s="51"/>
      <c r="E92" s="51"/>
      <c r="F92" s="51"/>
      <c r="G92" s="51"/>
      <c r="H92" s="51"/>
      <c r="I92" s="51"/>
      <c r="J92" s="51"/>
      <c r="K92" s="51"/>
    </row>
    <row r="93" spans="2:11">
      <c r="C93" s="8" t="s">
        <v>269</v>
      </c>
    </row>
    <row r="94" spans="2:11" s="8" customFormat="1" ht="6.75" customHeight="1"/>
    <row r="95" spans="2:11" s="8" customFormat="1" ht="12.75">
      <c r="C95" s="8" t="s">
        <v>275</v>
      </c>
    </row>
    <row r="96" spans="2:11" s="8" customFormat="1" ht="12.75">
      <c r="K96" s="184" t="s">
        <v>176</v>
      </c>
    </row>
    <row r="97" spans="2:13" s="8" customFormat="1" ht="12.75">
      <c r="C97" s="285"/>
      <c r="D97" s="286"/>
      <c r="E97" s="285" t="s">
        <v>276</v>
      </c>
      <c r="F97" s="286"/>
      <c r="G97" s="285" t="s">
        <v>277</v>
      </c>
      <c r="H97" s="287"/>
      <c r="I97" s="286"/>
      <c r="J97" s="285" t="s">
        <v>278</v>
      </c>
      <c r="K97" s="286"/>
    </row>
    <row r="98" spans="2:13" s="8" customFormat="1" ht="12.75">
      <c r="C98" s="288"/>
      <c r="D98" s="289"/>
      <c r="E98" s="285"/>
      <c r="F98" s="286"/>
      <c r="G98" s="285"/>
      <c r="H98" s="287"/>
      <c r="I98" s="286"/>
      <c r="J98" s="285"/>
      <c r="K98" s="286"/>
      <c r="L98" s="276" t="s">
        <v>319</v>
      </c>
      <c r="M98" s="276"/>
    </row>
    <row r="99" spans="2:13" s="8" customFormat="1" ht="12.75">
      <c r="C99" s="288"/>
      <c r="D99" s="289"/>
      <c r="E99" s="285"/>
      <c r="F99" s="286"/>
      <c r="G99" s="285"/>
      <c r="H99" s="287"/>
      <c r="I99" s="286"/>
      <c r="J99" s="285"/>
      <c r="K99" s="286"/>
    </row>
    <row r="100" spans="2:13" s="8" customFormat="1" ht="12.75">
      <c r="C100" s="288"/>
      <c r="D100" s="289"/>
      <c r="E100" s="285"/>
      <c r="F100" s="286"/>
      <c r="G100" s="285"/>
      <c r="H100" s="287"/>
      <c r="I100" s="286"/>
      <c r="J100" s="285"/>
      <c r="K100" s="286"/>
    </row>
    <row r="101" spans="2:13" s="8" customFormat="1" ht="12.75">
      <c r="C101" s="285" t="s">
        <v>280</v>
      </c>
      <c r="D101" s="286"/>
      <c r="E101" s="285"/>
      <c r="F101" s="286"/>
      <c r="G101" s="285"/>
      <c r="H101" s="287"/>
      <c r="I101" s="286"/>
      <c r="J101" s="285"/>
      <c r="K101" s="286"/>
    </row>
    <row r="102" spans="2:13" s="8" customFormat="1" ht="12.75">
      <c r="C102" s="52"/>
      <c r="D102" s="52"/>
      <c r="E102" s="52"/>
      <c r="F102" s="52"/>
      <c r="G102" s="52"/>
      <c r="H102" s="52"/>
      <c r="I102" s="52"/>
      <c r="J102" s="52"/>
      <c r="K102" s="52"/>
    </row>
    <row r="103" spans="2:13" ht="14.25">
      <c r="B103" s="51" t="s">
        <v>281</v>
      </c>
      <c r="D103" s="51"/>
      <c r="E103" s="51"/>
      <c r="F103" s="51"/>
      <c r="G103" s="51"/>
      <c r="H103" s="51"/>
      <c r="I103" s="51"/>
      <c r="J103" s="51"/>
      <c r="K103" s="51"/>
    </row>
    <row r="104" spans="2:13" s="8" customFormat="1" ht="7.5" customHeight="1"/>
    <row r="105" spans="2:13" s="8" customFormat="1" ht="12.75">
      <c r="C105" s="8" t="s">
        <v>282</v>
      </c>
    </row>
    <row r="106" spans="2:13" s="8" customFormat="1" ht="12.75">
      <c r="J106" s="184" t="s">
        <v>176</v>
      </c>
    </row>
    <row r="107" spans="2:13" s="8" customFormat="1" ht="12.75">
      <c r="C107" s="285" t="s">
        <v>283</v>
      </c>
      <c r="D107" s="286"/>
      <c r="E107" s="285" t="s">
        <v>284</v>
      </c>
      <c r="F107" s="286"/>
      <c r="G107" s="285" t="s">
        <v>285</v>
      </c>
      <c r="H107" s="286"/>
      <c r="I107" s="285" t="s">
        <v>286</v>
      </c>
      <c r="J107" s="286"/>
    </row>
    <row r="108" spans="2:13" s="8" customFormat="1" ht="12.75">
      <c r="C108" s="288"/>
      <c r="D108" s="289"/>
      <c r="E108" s="285"/>
      <c r="F108" s="286"/>
      <c r="G108" s="285"/>
      <c r="H108" s="286"/>
      <c r="I108" s="285"/>
      <c r="J108" s="286"/>
      <c r="L108" s="294" t="s">
        <v>3</v>
      </c>
      <c r="M108" s="294"/>
    </row>
    <row r="109" spans="2:13" s="8" customFormat="1" ht="12.75">
      <c r="C109" s="288"/>
      <c r="D109" s="289"/>
      <c r="E109" s="285"/>
      <c r="F109" s="286"/>
      <c r="G109" s="285"/>
      <c r="H109" s="286"/>
      <c r="I109" s="285"/>
      <c r="J109" s="286"/>
    </row>
    <row r="110" spans="2:13" s="8" customFormat="1" ht="12.75">
      <c r="C110" s="295"/>
      <c r="D110" s="296"/>
      <c r="E110" s="297"/>
      <c r="F110" s="298"/>
      <c r="G110" s="297"/>
      <c r="H110" s="298"/>
      <c r="I110" s="297"/>
      <c r="J110" s="298"/>
    </row>
    <row r="111" spans="2:13" s="8" customFormat="1" ht="13.5" customHeight="1">
      <c r="C111" s="285" t="s">
        <v>280</v>
      </c>
      <c r="D111" s="286"/>
      <c r="E111" s="285"/>
      <c r="F111" s="286"/>
      <c r="G111" s="285"/>
      <c r="H111" s="286"/>
      <c r="I111" s="285"/>
      <c r="J111" s="286"/>
    </row>
    <row r="112" spans="2:13" s="8" customFormat="1" ht="13.5" customHeight="1"/>
    <row r="113" spans="2:11" s="8" customFormat="1" ht="14.25">
      <c r="B113" s="51" t="s">
        <v>320</v>
      </c>
    </row>
    <row r="114" spans="2:11" s="8" customFormat="1" ht="7.5" customHeight="1"/>
    <row r="115" spans="2:11" s="8" customFormat="1" ht="12.75">
      <c r="C115" s="8" t="s">
        <v>321</v>
      </c>
    </row>
    <row r="116" spans="2:11" s="8" customFormat="1" ht="13.5" customHeight="1">
      <c r="D116" s="8" t="s">
        <v>197</v>
      </c>
      <c r="G116" s="292">
        <v>558000</v>
      </c>
      <c r="H116" s="293"/>
      <c r="I116" s="8" t="s">
        <v>169</v>
      </c>
    </row>
    <row r="117" spans="2:11" s="8" customFormat="1" thickBot="1">
      <c r="D117" s="8" t="s">
        <v>322</v>
      </c>
      <c r="G117" s="292">
        <v>1860000</v>
      </c>
      <c r="H117" s="293"/>
      <c r="I117" s="8" t="s">
        <v>169</v>
      </c>
    </row>
    <row r="118" spans="2:11" s="8" customFormat="1" ht="13.5" customHeight="1">
      <c r="D118" s="53" t="s">
        <v>161</v>
      </c>
      <c r="E118" s="53"/>
      <c r="F118" s="53"/>
      <c r="G118" s="290">
        <f>SUM(G116:H117)</f>
        <v>2418000</v>
      </c>
      <c r="H118" s="291"/>
      <c r="I118" s="8" t="s">
        <v>169</v>
      </c>
    </row>
    <row r="119" spans="2:11" s="8" customFormat="1" ht="12.75"/>
    <row r="120" spans="2:11" ht="14.25">
      <c r="B120" s="51" t="s">
        <v>323</v>
      </c>
      <c r="C120" s="51"/>
      <c r="D120" s="51"/>
      <c r="E120" s="51"/>
      <c r="F120" s="51"/>
      <c r="G120" s="51"/>
      <c r="H120" s="51"/>
      <c r="I120" s="51"/>
      <c r="J120" s="51"/>
    </row>
    <row r="121" spans="2:11" s="8" customFormat="1" ht="7.5" customHeight="1"/>
    <row r="122" spans="2:11" s="8" customFormat="1" ht="12.75">
      <c r="C122" s="8" t="s">
        <v>324</v>
      </c>
    </row>
    <row r="123" spans="2:11" s="8" customFormat="1" ht="12.75"/>
    <row r="124" spans="2:11" s="8" customFormat="1" ht="12.75"/>
    <row r="125" spans="2:11" ht="14.25">
      <c r="B125" s="51" t="s">
        <v>325</v>
      </c>
      <c r="D125" s="51"/>
      <c r="E125" s="51"/>
      <c r="F125" s="51"/>
      <c r="G125" s="51"/>
      <c r="H125" s="51"/>
      <c r="I125" s="51"/>
      <c r="J125" s="51"/>
      <c r="K125" s="51"/>
    </row>
    <row r="126" spans="2:11" ht="14.25">
      <c r="B126" s="51" t="s">
        <v>203</v>
      </c>
      <c r="D126" s="51"/>
      <c r="E126" s="51"/>
      <c r="F126" s="51"/>
      <c r="G126" s="51"/>
      <c r="H126" s="51"/>
      <c r="I126" s="51"/>
      <c r="J126" s="51"/>
      <c r="K126" s="51"/>
    </row>
    <row r="127" spans="2:11" s="8" customFormat="1" ht="6" customHeight="1"/>
    <row r="128" spans="2:11" s="8" customFormat="1" ht="12.75">
      <c r="C128" s="8" t="s">
        <v>3</v>
      </c>
    </row>
    <row r="129" s="8" customFormat="1" ht="12.75"/>
    <row r="130" s="8" customFormat="1" ht="12.75"/>
    <row r="131" s="8" customFormat="1" ht="12.75"/>
    <row r="132" s="8" customFormat="1" ht="12.75"/>
    <row r="133" s="8" customFormat="1" ht="12.75"/>
    <row r="134" s="8" customFormat="1" ht="12.75"/>
  </sheetData>
  <mergeCells count="116">
    <mergeCell ref="G118:H118"/>
    <mergeCell ref="C111:D111"/>
    <mergeCell ref="E111:F111"/>
    <mergeCell ref="G111:H111"/>
    <mergeCell ref="I111:J111"/>
    <mergeCell ref="G116:H116"/>
    <mergeCell ref="G117:H117"/>
    <mergeCell ref="L108:M108"/>
    <mergeCell ref="C109:D109"/>
    <mergeCell ref="E109:F109"/>
    <mergeCell ref="G109:H109"/>
    <mergeCell ref="I109:J109"/>
    <mergeCell ref="C110:D110"/>
    <mergeCell ref="E110:F110"/>
    <mergeCell ref="G110:H110"/>
    <mergeCell ref="I110:J110"/>
    <mergeCell ref="C107:D107"/>
    <mergeCell ref="E107:F107"/>
    <mergeCell ref="G107:H107"/>
    <mergeCell ref="I107:J107"/>
    <mergeCell ref="C108:D108"/>
    <mergeCell ref="E108:F108"/>
    <mergeCell ref="G108:H108"/>
    <mergeCell ref="I108:J108"/>
    <mergeCell ref="C100:D100"/>
    <mergeCell ref="E100:F100"/>
    <mergeCell ref="G100:I100"/>
    <mergeCell ref="J100:K100"/>
    <mergeCell ref="C101:D101"/>
    <mergeCell ref="E101:F101"/>
    <mergeCell ref="G101:I101"/>
    <mergeCell ref="J101:K101"/>
    <mergeCell ref="C98:D98"/>
    <mergeCell ref="E98:F98"/>
    <mergeCell ref="G98:I98"/>
    <mergeCell ref="J98:K98"/>
    <mergeCell ref="L98:M98"/>
    <mergeCell ref="C99:D99"/>
    <mergeCell ref="E99:F99"/>
    <mergeCell ref="G99:I99"/>
    <mergeCell ref="J99:K99"/>
    <mergeCell ref="C90:D90"/>
    <mergeCell ref="E90:F90"/>
    <mergeCell ref="G90:H90"/>
    <mergeCell ref="I90:J90"/>
    <mergeCell ref="C97:D97"/>
    <mergeCell ref="E97:F97"/>
    <mergeCell ref="G97:I97"/>
    <mergeCell ref="J97:K97"/>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C84:D84"/>
    <mergeCell ref="E84:F84"/>
    <mergeCell ref="G84:H84"/>
    <mergeCell ref="I84:J84"/>
    <mergeCell ref="C85:D85"/>
    <mergeCell ref="E85:F85"/>
    <mergeCell ref="G85:H85"/>
    <mergeCell ref="I85:J85"/>
    <mergeCell ref="C82:D82"/>
    <mergeCell ref="E82:F82"/>
    <mergeCell ref="G82:H82"/>
    <mergeCell ref="I82:J82"/>
    <mergeCell ref="C83:D83"/>
    <mergeCell ref="E83:F83"/>
    <mergeCell ref="G83:H83"/>
    <mergeCell ref="I83:J83"/>
    <mergeCell ref="C57:D57"/>
    <mergeCell ref="E57:F57"/>
    <mergeCell ref="G57:H57"/>
    <mergeCell ref="I57:J57"/>
    <mergeCell ref="K57:L57"/>
    <mergeCell ref="C60:K60"/>
    <mergeCell ref="C55:D55"/>
    <mergeCell ref="E55:F55"/>
    <mergeCell ref="G55:H55"/>
    <mergeCell ref="I55:J55"/>
    <mergeCell ref="K55:L55"/>
    <mergeCell ref="C56:D56"/>
    <mergeCell ref="E56:F56"/>
    <mergeCell ref="G56:H56"/>
    <mergeCell ref="I56:J56"/>
    <mergeCell ref="K56:L56"/>
    <mergeCell ref="C53:D53"/>
    <mergeCell ref="E53:F53"/>
    <mergeCell ref="G53:H53"/>
    <mergeCell ref="I53:J53"/>
    <mergeCell ref="K53:L53"/>
    <mergeCell ref="C54:D54"/>
    <mergeCell ref="E54:F54"/>
    <mergeCell ref="G54:H54"/>
    <mergeCell ref="I54:J54"/>
    <mergeCell ref="K54:L54"/>
    <mergeCell ref="C3:L3"/>
    <mergeCell ref="C6:K6"/>
    <mergeCell ref="C33:K33"/>
    <mergeCell ref="C37:K37"/>
    <mergeCell ref="C52:D52"/>
    <mergeCell ref="E52:F52"/>
    <mergeCell ref="G52:H52"/>
    <mergeCell ref="I52:J52"/>
    <mergeCell ref="K52:L52"/>
  </mergeCells>
  <phoneticPr fontId="4"/>
  <printOptions horizontalCentered="1"/>
  <pageMargins left="0" right="0" top="0.43307086614173229" bottom="0" header="0" footer="0"/>
  <pageSetup paperSize="9" firstPageNumber="31" orientation="portrait" useFirstPageNumber="1" r:id="rId1"/>
  <rowBreaks count="1" manualBreakCount="1">
    <brk id="61"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39"/>
  <sheetViews>
    <sheetView topLeftCell="A46" zoomScaleNormal="100" zoomScaleSheetLayoutView="100" workbookViewId="0">
      <selection activeCell="L76" sqref="L76:M76"/>
    </sheetView>
  </sheetViews>
  <sheetFormatPr defaultColWidth="9" defaultRowHeight="13.5"/>
  <cols>
    <col min="1" max="1" width="3.5" style="12" customWidth="1"/>
    <col min="2" max="2" width="5" style="12" customWidth="1"/>
    <col min="3" max="3" width="6.875" style="12" customWidth="1"/>
    <col min="4" max="4" width="9.25" style="12" customWidth="1"/>
    <col min="5" max="12" width="8.5" style="12" customWidth="1"/>
    <col min="13" max="13" width="7.125" style="12" customWidth="1"/>
    <col min="14" max="16384" width="9" style="12"/>
  </cols>
  <sheetData>
    <row r="1" spans="2:13" ht="29.25" customHeight="1">
      <c r="L1" s="41" t="s">
        <v>236</v>
      </c>
    </row>
    <row r="2" spans="2:13" ht="16.5" customHeight="1">
      <c r="M2" s="20"/>
    </row>
    <row r="3" spans="2:13" ht="17.25">
      <c r="B3"/>
      <c r="C3" s="245" t="s">
        <v>326</v>
      </c>
      <c r="D3" s="245"/>
      <c r="E3" s="245"/>
      <c r="F3" s="245"/>
      <c r="G3" s="245"/>
      <c r="H3" s="245"/>
      <c r="I3" s="245"/>
      <c r="J3" s="245"/>
      <c r="K3" s="245"/>
      <c r="L3" s="245"/>
    </row>
    <row r="4" spans="2:13" ht="17.25">
      <c r="B4"/>
      <c r="C4" s="174"/>
      <c r="D4" s="174"/>
      <c r="E4" s="174"/>
      <c r="F4" s="174"/>
      <c r="G4" s="174"/>
      <c r="H4" s="174"/>
      <c r="I4" s="174"/>
      <c r="J4" s="174"/>
      <c r="K4" s="174"/>
      <c r="L4"/>
    </row>
    <row r="5" spans="2:13">
      <c r="B5"/>
      <c r="C5"/>
      <c r="D5"/>
      <c r="E5"/>
      <c r="F5"/>
      <c r="G5"/>
      <c r="H5"/>
      <c r="I5"/>
      <c r="J5"/>
      <c r="K5"/>
      <c r="L5"/>
    </row>
    <row r="6" spans="2:13" ht="14.25">
      <c r="B6" s="42" t="s">
        <v>238</v>
      </c>
      <c r="C6"/>
      <c r="D6" s="42"/>
      <c r="E6" s="42"/>
      <c r="F6" s="42"/>
      <c r="G6" s="42"/>
      <c r="H6" s="42"/>
      <c r="I6" s="42"/>
      <c r="J6" s="42"/>
      <c r="K6" s="42"/>
      <c r="L6"/>
    </row>
    <row r="7" spans="2:13" s="13" customFormat="1" ht="12.75">
      <c r="B7" s="2"/>
      <c r="C7" s="262"/>
      <c r="D7" s="262"/>
      <c r="E7" s="262"/>
      <c r="F7" s="262"/>
      <c r="G7" s="262"/>
      <c r="H7" s="262"/>
      <c r="I7" s="262"/>
      <c r="J7" s="262"/>
      <c r="K7" s="262"/>
      <c r="L7" s="2"/>
    </row>
    <row r="8" spans="2:13" s="13" customFormat="1" ht="12.75">
      <c r="B8" s="2"/>
      <c r="C8" s="2" t="s">
        <v>239</v>
      </c>
      <c r="D8" s="2"/>
      <c r="E8" s="2"/>
      <c r="F8" s="2"/>
      <c r="G8" s="2"/>
      <c r="H8" s="2"/>
      <c r="I8" s="2"/>
      <c r="J8" s="2"/>
      <c r="K8" s="2"/>
      <c r="L8" s="2"/>
    </row>
    <row r="9" spans="2:13" s="13" customFormat="1" ht="12.75">
      <c r="B9" s="2"/>
      <c r="C9" s="6" t="s">
        <v>6</v>
      </c>
      <c r="D9" s="2" t="s">
        <v>3</v>
      </c>
      <c r="E9" s="2"/>
      <c r="F9" s="2"/>
      <c r="G9" s="2"/>
      <c r="H9" s="2"/>
      <c r="I9" s="2"/>
      <c r="J9" s="2"/>
      <c r="K9" s="2"/>
      <c r="L9" s="2"/>
    </row>
    <row r="10" spans="2:13" s="13" customFormat="1" ht="12.75">
      <c r="B10" s="2"/>
      <c r="C10" s="6"/>
      <c r="D10" s="2"/>
      <c r="E10" s="2"/>
      <c r="F10" s="2"/>
      <c r="G10" s="2"/>
      <c r="H10" s="2"/>
      <c r="I10" s="2"/>
      <c r="J10" s="2"/>
      <c r="K10" s="2"/>
      <c r="L10" s="2"/>
    </row>
    <row r="11" spans="2:13" s="13" customFormat="1" ht="12.75">
      <c r="B11" s="2"/>
      <c r="C11" s="2" t="s">
        <v>240</v>
      </c>
      <c r="D11" s="2"/>
      <c r="E11" s="2"/>
      <c r="F11" s="2"/>
      <c r="G11" s="2"/>
      <c r="H11" s="2"/>
      <c r="I11" s="2"/>
      <c r="J11" s="2"/>
      <c r="K11" s="2"/>
      <c r="L11" s="2"/>
    </row>
    <row r="12" spans="2:13" s="13" customFormat="1" ht="12.75">
      <c r="B12" s="2"/>
      <c r="C12" s="6" t="s">
        <v>6</v>
      </c>
      <c r="D12" s="2" t="s">
        <v>3</v>
      </c>
      <c r="E12" s="2"/>
      <c r="F12" s="2"/>
      <c r="G12" s="2"/>
      <c r="H12" s="2"/>
      <c r="I12" s="2"/>
      <c r="J12" s="2"/>
      <c r="K12" s="2"/>
      <c r="L12" s="2"/>
    </row>
    <row r="13" spans="2:13" s="13" customFormat="1" ht="12.75">
      <c r="B13" s="2"/>
      <c r="C13" s="2"/>
      <c r="D13" s="2"/>
      <c r="E13" s="2"/>
      <c r="F13" s="2"/>
      <c r="G13" s="2"/>
      <c r="H13" s="2"/>
      <c r="I13" s="2"/>
      <c r="J13" s="2"/>
      <c r="K13" s="2"/>
      <c r="L13" s="2"/>
    </row>
    <row r="14" spans="2:13" s="13" customFormat="1" ht="12.75">
      <c r="B14" s="2"/>
      <c r="C14" s="2" t="s">
        <v>241</v>
      </c>
      <c r="D14" s="2"/>
      <c r="E14" s="2"/>
      <c r="F14" s="2"/>
      <c r="G14" s="2"/>
      <c r="H14" s="2"/>
      <c r="I14" s="2"/>
      <c r="J14" s="2"/>
      <c r="K14" s="2"/>
      <c r="L14" s="2"/>
    </row>
    <row r="15" spans="2:13" s="13" customFormat="1" ht="12.75">
      <c r="B15" s="2"/>
      <c r="C15" s="6" t="s">
        <v>6</v>
      </c>
      <c r="D15" s="2" t="s">
        <v>292</v>
      </c>
      <c r="E15" s="2"/>
      <c r="F15" s="2"/>
      <c r="G15" s="2"/>
      <c r="H15" s="2"/>
      <c r="I15" s="2"/>
      <c r="J15" s="2"/>
      <c r="K15" s="2"/>
      <c r="L15" s="2"/>
    </row>
    <row r="16" spans="2:13" s="13" customFormat="1" ht="12.75">
      <c r="B16" s="2"/>
      <c r="C16" s="6"/>
      <c r="D16" s="2" t="s">
        <v>242</v>
      </c>
      <c r="E16" s="2"/>
      <c r="F16" s="2"/>
      <c r="G16" s="2"/>
      <c r="H16" s="2"/>
      <c r="I16" s="2"/>
      <c r="J16" s="2"/>
      <c r="K16" s="2"/>
      <c r="L16" s="2"/>
    </row>
    <row r="17" spans="2:12" s="13" customFormat="1" ht="12.75">
      <c r="B17" s="2"/>
      <c r="C17" s="2"/>
      <c r="D17" s="2" t="s">
        <v>12</v>
      </c>
      <c r="E17" s="2"/>
      <c r="F17" s="2"/>
      <c r="G17" s="2"/>
      <c r="H17" s="2"/>
      <c r="I17" s="2"/>
      <c r="J17" s="2"/>
      <c r="K17" s="2"/>
      <c r="L17" s="2"/>
    </row>
    <row r="18" spans="2:12" s="13" customFormat="1" ht="12.75">
      <c r="B18" s="2"/>
      <c r="C18" s="2"/>
      <c r="D18" s="2" t="s">
        <v>13</v>
      </c>
      <c r="E18" s="2"/>
      <c r="F18" s="2"/>
      <c r="G18" s="2"/>
      <c r="H18" s="2"/>
      <c r="I18" s="2"/>
      <c r="J18" s="2"/>
      <c r="K18" s="2"/>
      <c r="L18" s="2"/>
    </row>
    <row r="19" spans="2:12" s="13" customFormat="1" ht="12.75">
      <c r="B19" s="2"/>
      <c r="C19" s="2"/>
      <c r="D19" s="2"/>
      <c r="E19" s="2"/>
      <c r="F19" s="2"/>
      <c r="G19" s="2"/>
      <c r="H19" s="2"/>
      <c r="I19" s="2"/>
      <c r="J19" s="2"/>
      <c r="K19" s="2"/>
      <c r="L19" s="2"/>
    </row>
    <row r="20" spans="2:12" s="13" customFormat="1" ht="12.75">
      <c r="B20" s="2"/>
      <c r="C20" s="2" t="s">
        <v>244</v>
      </c>
      <c r="D20" s="2"/>
      <c r="E20" s="2"/>
      <c r="F20" s="2"/>
      <c r="G20" s="2"/>
      <c r="H20" s="2"/>
      <c r="I20" s="2"/>
      <c r="J20" s="2"/>
      <c r="K20" s="2"/>
      <c r="L20" s="2"/>
    </row>
    <row r="21" spans="2:12" s="13" customFormat="1" ht="12.75">
      <c r="B21" s="2"/>
      <c r="C21" s="6" t="s">
        <v>6</v>
      </c>
      <c r="D21" s="2" t="s">
        <v>15</v>
      </c>
      <c r="E21" s="2"/>
      <c r="F21" s="2" t="s">
        <v>3</v>
      </c>
      <c r="G21" s="2"/>
      <c r="H21" s="2"/>
      <c r="I21" s="2"/>
      <c r="J21" s="2"/>
      <c r="K21" s="2"/>
      <c r="L21" s="2"/>
    </row>
    <row r="22" spans="2:12" s="13" customFormat="1" ht="12.75">
      <c r="B22" s="2"/>
      <c r="C22" s="6" t="s">
        <v>6</v>
      </c>
      <c r="D22" s="2" t="s">
        <v>19</v>
      </c>
      <c r="E22" s="2"/>
      <c r="F22" s="2" t="s">
        <v>247</v>
      </c>
      <c r="G22" s="2"/>
      <c r="H22" s="2"/>
      <c r="I22" s="2"/>
      <c r="J22" s="2"/>
      <c r="K22" s="2"/>
      <c r="L22" s="2"/>
    </row>
    <row r="23" spans="2:12" s="13" customFormat="1" ht="12.75">
      <c r="B23" s="2"/>
      <c r="C23" s="6"/>
      <c r="D23" s="2"/>
      <c r="E23" s="2"/>
      <c r="F23" s="2" t="s">
        <v>248</v>
      </c>
      <c r="G23" s="2"/>
      <c r="H23" s="2"/>
      <c r="I23" s="2"/>
      <c r="J23" s="2"/>
      <c r="K23" s="2"/>
      <c r="L23" s="2"/>
    </row>
    <row r="24" spans="2:12" s="13" customFormat="1" ht="12.75">
      <c r="B24" s="2"/>
      <c r="C24" s="6"/>
      <c r="D24" s="2"/>
      <c r="E24" s="2"/>
      <c r="F24" s="2" t="s">
        <v>249</v>
      </c>
      <c r="G24" s="2"/>
      <c r="H24" s="2"/>
      <c r="I24" s="2"/>
      <c r="J24" s="2"/>
      <c r="K24" s="2"/>
      <c r="L24" s="2"/>
    </row>
    <row r="25" spans="2:12" s="13" customFormat="1" ht="12.75">
      <c r="B25" s="2"/>
      <c r="C25" s="6" t="s">
        <v>6</v>
      </c>
      <c r="D25" s="2" t="s">
        <v>22</v>
      </c>
      <c r="E25" s="2"/>
      <c r="F25" s="2" t="s">
        <v>3</v>
      </c>
      <c r="G25" s="2"/>
      <c r="H25" s="2"/>
      <c r="I25" s="2"/>
      <c r="J25" s="2"/>
      <c r="K25" s="2"/>
      <c r="L25" s="2"/>
    </row>
    <row r="26" spans="2:12" s="13" customFormat="1" ht="12.75">
      <c r="B26" s="2"/>
      <c r="C26" s="2"/>
      <c r="D26" s="2"/>
      <c r="E26" s="2"/>
      <c r="F26" s="2"/>
      <c r="G26" s="2"/>
      <c r="H26" s="2"/>
      <c r="I26" s="2"/>
      <c r="J26" s="2"/>
      <c r="K26" s="2"/>
      <c r="L26" s="2"/>
    </row>
    <row r="27" spans="2:12" s="13" customFormat="1" ht="12.75">
      <c r="B27" s="2"/>
      <c r="C27" s="2"/>
      <c r="D27" s="2"/>
      <c r="E27" s="2"/>
      <c r="F27" s="2"/>
      <c r="G27" s="2"/>
      <c r="H27" s="2"/>
      <c r="I27" s="2"/>
      <c r="J27" s="2"/>
      <c r="K27" s="2"/>
      <c r="L27" s="2"/>
    </row>
    <row r="28" spans="2:12" s="13" customFormat="1" ht="12.75">
      <c r="B28" s="2"/>
      <c r="C28" s="2"/>
      <c r="D28" s="2"/>
      <c r="E28" s="2"/>
      <c r="F28" s="2"/>
      <c r="G28" s="2"/>
      <c r="H28" s="2"/>
      <c r="I28" s="2"/>
      <c r="J28" s="2"/>
      <c r="K28" s="2"/>
      <c r="L28" s="2"/>
    </row>
    <row r="29" spans="2:12" ht="14.25">
      <c r="B29" s="42" t="s">
        <v>252</v>
      </c>
      <c r="C29"/>
      <c r="D29" s="42"/>
      <c r="E29" s="42"/>
      <c r="F29" s="42"/>
      <c r="G29" s="42"/>
      <c r="H29" s="42"/>
      <c r="I29" s="42"/>
      <c r="J29" s="42"/>
      <c r="K29" s="42"/>
      <c r="L29"/>
    </row>
    <row r="30" spans="2:12" s="13" customFormat="1" ht="12.75">
      <c r="B30" s="2"/>
      <c r="C30" s="6" t="s">
        <v>6</v>
      </c>
      <c r="D30" s="2" t="s">
        <v>3</v>
      </c>
      <c r="E30" s="2"/>
      <c r="F30" s="2"/>
      <c r="G30" s="2"/>
      <c r="H30" s="2"/>
      <c r="I30" s="2"/>
      <c r="J30" s="2"/>
      <c r="K30" s="2"/>
      <c r="L30" s="2"/>
    </row>
    <row r="31" spans="2:12" s="13" customFormat="1" ht="12.75">
      <c r="B31" s="2"/>
      <c r="C31" s="262"/>
      <c r="D31" s="262"/>
      <c r="E31" s="262"/>
      <c r="F31" s="262"/>
      <c r="G31" s="262"/>
      <c r="H31" s="262"/>
      <c r="I31" s="262"/>
      <c r="J31" s="262"/>
      <c r="K31" s="262"/>
      <c r="L31" s="2"/>
    </row>
    <row r="32" spans="2:12" s="13" customFormat="1" ht="12.75">
      <c r="B32" s="2"/>
      <c r="C32" s="2"/>
      <c r="D32" s="2"/>
      <c r="E32" s="2"/>
      <c r="F32" s="2"/>
      <c r="G32" s="2"/>
      <c r="H32" s="2"/>
      <c r="I32" s="2"/>
      <c r="J32" s="2"/>
      <c r="K32" s="2"/>
      <c r="L32" s="2"/>
    </row>
    <row r="33" spans="2:12" ht="14.25">
      <c r="B33" s="42" t="s">
        <v>253</v>
      </c>
      <c r="C33"/>
      <c r="D33" s="42"/>
      <c r="E33" s="42"/>
      <c r="F33" s="42"/>
      <c r="G33" s="42"/>
      <c r="H33" s="42"/>
      <c r="I33" s="42"/>
      <c r="J33" s="42"/>
      <c r="K33" s="42"/>
      <c r="L33"/>
    </row>
    <row r="34" spans="2:12" s="13" customFormat="1" ht="12.75">
      <c r="B34" s="2"/>
      <c r="C34" s="178"/>
      <c r="D34" s="178"/>
      <c r="E34" s="178"/>
      <c r="F34" s="178"/>
      <c r="G34" s="178"/>
      <c r="H34" s="178"/>
      <c r="I34" s="178"/>
      <c r="J34" s="178"/>
      <c r="K34" s="178"/>
      <c r="L34" s="2"/>
    </row>
    <row r="35" spans="2:12" s="13" customFormat="1" ht="12.75">
      <c r="B35" s="2"/>
      <c r="C35" s="262" t="s">
        <v>254</v>
      </c>
      <c r="D35" s="262"/>
      <c r="E35" s="262"/>
      <c r="F35" s="262"/>
      <c r="G35" s="262"/>
      <c r="H35" s="262"/>
      <c r="I35" s="262"/>
      <c r="J35" s="262"/>
      <c r="K35" s="262"/>
      <c r="L35" s="2"/>
    </row>
    <row r="36" spans="2:12" s="13" customFormat="1" ht="12.75">
      <c r="B36" s="2"/>
      <c r="C36" s="2"/>
      <c r="D36" s="2"/>
      <c r="E36" s="2"/>
      <c r="F36" s="2"/>
      <c r="G36" s="2"/>
      <c r="H36" s="2"/>
      <c r="I36" s="2"/>
      <c r="J36" s="2"/>
      <c r="K36" s="2"/>
      <c r="L36" s="2"/>
    </row>
    <row r="37" spans="2:12" s="13" customFormat="1" ht="12.75">
      <c r="B37" s="2"/>
      <c r="C37" s="2"/>
      <c r="D37" s="2"/>
      <c r="E37" s="2"/>
      <c r="F37" s="2"/>
      <c r="G37" s="2"/>
      <c r="H37" s="2"/>
      <c r="I37" s="2"/>
      <c r="J37" s="2"/>
      <c r="K37" s="2"/>
      <c r="L37" s="2"/>
    </row>
    <row r="38" spans="2:12" ht="24.75" customHeight="1">
      <c r="B38" s="7" t="s">
        <v>255</v>
      </c>
      <c r="C38"/>
      <c r="D38" s="7"/>
      <c r="E38" s="7"/>
      <c r="F38" s="7"/>
      <c r="G38" s="7"/>
      <c r="H38" s="7"/>
      <c r="I38" s="7"/>
      <c r="J38" s="7"/>
      <c r="K38" s="7"/>
      <c r="L38"/>
    </row>
    <row r="39" spans="2:12" s="16" customFormat="1" ht="16.5" customHeight="1">
      <c r="B39" s="8"/>
      <c r="C39" s="273" t="s">
        <v>327</v>
      </c>
      <c r="D39" s="273"/>
      <c r="E39" s="273"/>
      <c r="F39" s="273"/>
      <c r="G39" s="273"/>
      <c r="H39" s="273"/>
      <c r="I39" s="273"/>
      <c r="J39" s="273"/>
      <c r="K39" s="273"/>
      <c r="L39" s="8"/>
    </row>
    <row r="40" spans="2:12" s="13" customFormat="1" ht="14.25" customHeight="1">
      <c r="C40" s="21" t="s">
        <v>328</v>
      </c>
      <c r="D40" s="180"/>
      <c r="E40" s="180"/>
      <c r="F40" s="180"/>
      <c r="G40" s="180"/>
      <c r="H40" s="180"/>
      <c r="I40" s="180"/>
      <c r="J40" s="180"/>
      <c r="K40" s="180"/>
      <c r="L40" s="2"/>
    </row>
    <row r="41" spans="2:12" s="13" customFormat="1" ht="15" customHeight="1">
      <c r="C41" s="15" t="s">
        <v>329</v>
      </c>
      <c r="D41" s="2"/>
      <c r="E41" s="2"/>
      <c r="F41" s="2"/>
      <c r="G41" s="2"/>
      <c r="H41" s="2"/>
      <c r="I41" s="2"/>
      <c r="J41" s="2"/>
      <c r="K41" s="2"/>
      <c r="L41" s="2"/>
    </row>
    <row r="42" spans="2:12" s="13" customFormat="1" ht="12.75">
      <c r="C42" s="6" t="s">
        <v>87</v>
      </c>
      <c r="D42" s="2" t="s">
        <v>307</v>
      </c>
      <c r="E42" s="2"/>
      <c r="F42" s="2"/>
      <c r="G42" s="2"/>
      <c r="H42" s="2"/>
      <c r="I42" s="2"/>
      <c r="J42" s="2"/>
      <c r="K42" s="2"/>
      <c r="L42" s="2"/>
    </row>
    <row r="43" spans="2:12" s="13" customFormat="1" ht="12.75">
      <c r="C43" s="6" t="s">
        <v>91</v>
      </c>
      <c r="D43" s="2" t="s">
        <v>308</v>
      </c>
      <c r="E43" s="2"/>
      <c r="F43" s="2"/>
      <c r="G43" s="2"/>
      <c r="H43" s="2"/>
      <c r="I43" s="2"/>
      <c r="J43" s="2"/>
      <c r="K43" s="2"/>
      <c r="L43" s="2"/>
    </row>
    <row r="44" spans="2:12" s="13" customFormat="1" ht="12.75">
      <c r="C44" s="6" t="s">
        <v>101</v>
      </c>
      <c r="D44" s="2" t="s">
        <v>310</v>
      </c>
      <c r="E44" s="2"/>
      <c r="F44" s="2"/>
      <c r="G44" s="2"/>
      <c r="H44" s="2"/>
      <c r="I44" s="2"/>
      <c r="J44" s="2"/>
      <c r="K44" s="2"/>
      <c r="L44" s="2"/>
    </row>
    <row r="45" spans="2:12" s="13" customFormat="1" ht="12.75">
      <c r="C45" s="6" t="s">
        <v>104</v>
      </c>
      <c r="D45" s="2" t="s">
        <v>312</v>
      </c>
      <c r="E45" s="2"/>
      <c r="F45" s="2"/>
      <c r="G45" s="2"/>
      <c r="H45" s="2"/>
      <c r="I45" s="2"/>
      <c r="J45" s="2"/>
      <c r="K45" s="2"/>
      <c r="L45" s="2"/>
    </row>
    <row r="46" spans="2:12" s="13" customFormat="1" ht="12.75">
      <c r="C46" s="6" t="s">
        <v>107</v>
      </c>
      <c r="D46" s="13" t="s">
        <v>330</v>
      </c>
      <c r="E46" s="2"/>
      <c r="F46" s="2"/>
      <c r="G46" s="2"/>
      <c r="H46" s="2"/>
      <c r="I46" s="2"/>
      <c r="J46" s="2"/>
      <c r="K46" s="2"/>
      <c r="L46" s="2"/>
    </row>
    <row r="47" spans="2:12" s="13" customFormat="1" ht="12.75">
      <c r="B47" s="2"/>
      <c r="C47" s="274"/>
      <c r="D47" s="274"/>
      <c r="E47" s="274"/>
      <c r="F47" s="274"/>
      <c r="G47" s="274"/>
      <c r="H47" s="274"/>
      <c r="I47" s="274"/>
      <c r="J47" s="274"/>
      <c r="K47" s="274"/>
      <c r="L47" s="2"/>
    </row>
    <row r="48" spans="2:12" s="13" customFormat="1" ht="12.75">
      <c r="B48" s="2"/>
      <c r="C48" s="2"/>
      <c r="D48" s="2"/>
      <c r="E48" s="2"/>
      <c r="F48" s="2"/>
      <c r="G48" s="2"/>
      <c r="H48" s="2"/>
      <c r="I48" s="2"/>
      <c r="J48" s="2"/>
      <c r="K48" s="2"/>
      <c r="L48" s="2"/>
    </row>
    <row r="49" spans="2:12" ht="14.25">
      <c r="B49" s="42" t="s">
        <v>262</v>
      </c>
      <c r="C49"/>
      <c r="D49" s="42"/>
      <c r="E49" s="42"/>
      <c r="F49" s="42"/>
      <c r="G49" s="42"/>
      <c r="H49" s="42"/>
      <c r="I49" s="42"/>
      <c r="J49" s="42"/>
      <c r="K49" s="42"/>
      <c r="L49"/>
    </row>
    <row r="50" spans="2:12" s="13" customFormat="1" ht="12.75">
      <c r="B50" s="2"/>
      <c r="C50" s="2"/>
      <c r="D50" s="2"/>
      <c r="E50" s="2"/>
      <c r="F50" s="2"/>
      <c r="G50" s="2"/>
      <c r="H50" s="2"/>
      <c r="I50" s="2"/>
      <c r="J50" s="2"/>
      <c r="K50" s="2"/>
      <c r="L50" s="2"/>
    </row>
    <row r="51" spans="2:12" s="13" customFormat="1" ht="12.75">
      <c r="B51" s="2"/>
      <c r="C51" s="2" t="s">
        <v>152</v>
      </c>
      <c r="D51" s="2"/>
      <c r="E51" s="2"/>
      <c r="F51" s="2"/>
      <c r="G51" s="2"/>
      <c r="H51" s="2"/>
      <c r="I51" s="2"/>
      <c r="J51" s="2"/>
      <c r="K51" s="2"/>
      <c r="L51" s="2"/>
    </row>
    <row r="52" spans="2:12" s="13" customFormat="1" ht="12.75">
      <c r="B52" s="2"/>
      <c r="C52" s="2"/>
      <c r="D52" s="2"/>
      <c r="E52" s="2"/>
      <c r="F52" s="2"/>
      <c r="G52" s="2"/>
      <c r="H52" s="2"/>
      <c r="I52" s="2"/>
      <c r="J52" s="2"/>
      <c r="K52" s="2"/>
      <c r="L52" s="2"/>
    </row>
    <row r="53" spans="2:12" s="13" customFormat="1" ht="12.75">
      <c r="B53" s="2"/>
      <c r="C53" s="228" t="s">
        <v>154</v>
      </c>
      <c r="D53" s="228"/>
      <c r="E53" s="228" t="s">
        <v>155</v>
      </c>
      <c r="F53" s="228"/>
      <c r="G53" s="228" t="s">
        <v>156</v>
      </c>
      <c r="H53" s="228"/>
      <c r="I53" s="228" t="s">
        <v>157</v>
      </c>
      <c r="J53" s="228"/>
      <c r="K53" s="228" t="s">
        <v>158</v>
      </c>
      <c r="L53" s="228"/>
    </row>
    <row r="54" spans="2:12" s="13" customFormat="1" ht="12.75">
      <c r="B54" s="2"/>
      <c r="C54" s="266" t="s">
        <v>159</v>
      </c>
      <c r="D54" s="266"/>
      <c r="E54" s="226">
        <v>158725055</v>
      </c>
      <c r="F54" s="226"/>
      <c r="G54" s="226"/>
      <c r="H54" s="226"/>
      <c r="I54" s="226"/>
      <c r="J54" s="226"/>
      <c r="K54" s="299">
        <f>E54+G54-I54</f>
        <v>158725055</v>
      </c>
      <c r="L54" s="299"/>
    </row>
    <row r="55" spans="2:12" s="13" customFormat="1" ht="12.75">
      <c r="B55" s="2"/>
      <c r="C55" s="266" t="s">
        <v>160</v>
      </c>
      <c r="D55" s="266"/>
      <c r="E55" s="226">
        <v>199190899</v>
      </c>
      <c r="F55" s="226"/>
      <c r="G55" s="226"/>
      <c r="H55" s="226"/>
      <c r="I55" s="226">
        <v>15995571</v>
      </c>
      <c r="J55" s="226"/>
      <c r="K55" s="299">
        <f>E55+G55-I55</f>
        <v>183195328</v>
      </c>
      <c r="L55" s="299"/>
    </row>
    <row r="56" spans="2:12" s="13" customFormat="1" ht="12.75">
      <c r="B56" s="2"/>
      <c r="C56" s="266"/>
      <c r="D56" s="266"/>
      <c r="E56" s="226"/>
      <c r="F56" s="226"/>
      <c r="G56" s="226"/>
      <c r="H56" s="226"/>
      <c r="I56" s="226"/>
      <c r="J56" s="226"/>
      <c r="K56" s="226"/>
      <c r="L56" s="226"/>
    </row>
    <row r="57" spans="2:12" s="13" customFormat="1" ht="12.75">
      <c r="B57" s="2"/>
      <c r="C57" s="266"/>
      <c r="D57" s="266"/>
      <c r="E57" s="226"/>
      <c r="F57" s="226"/>
      <c r="G57" s="226"/>
      <c r="H57" s="226"/>
      <c r="I57" s="226"/>
      <c r="J57" s="226"/>
      <c r="K57" s="226"/>
      <c r="L57" s="226"/>
    </row>
    <row r="58" spans="2:12" s="13" customFormat="1" ht="12.75">
      <c r="B58" s="2"/>
      <c r="C58" s="228" t="s">
        <v>161</v>
      </c>
      <c r="D58" s="228"/>
      <c r="E58" s="299">
        <f>SUM(E54:F57)</f>
        <v>357915954</v>
      </c>
      <c r="F58" s="299"/>
      <c r="G58" s="226">
        <f>SUM(G54:H57)</f>
        <v>0</v>
      </c>
      <c r="H58" s="226"/>
      <c r="I58" s="226">
        <f>SUM(I54:J57)</f>
        <v>15995571</v>
      </c>
      <c r="J58" s="226"/>
      <c r="K58" s="226">
        <f>SUM(K54:L57)</f>
        <v>341920383</v>
      </c>
      <c r="L58" s="226"/>
    </row>
    <row r="59" spans="2:12" s="13" customFormat="1" ht="12.75">
      <c r="B59" s="2"/>
      <c r="C59" s="2"/>
      <c r="D59" s="2"/>
      <c r="E59" s="2"/>
      <c r="F59" s="2"/>
      <c r="G59" s="2"/>
      <c r="H59" s="2"/>
      <c r="I59" s="2"/>
      <c r="J59" s="2"/>
      <c r="K59" s="2"/>
      <c r="L59" s="2"/>
    </row>
    <row r="60" spans="2:12" ht="14.25" customHeight="1">
      <c r="B60" s="10" t="s">
        <v>331</v>
      </c>
      <c r="C60"/>
      <c r="D60" s="10"/>
      <c r="E60" s="10"/>
      <c r="F60" s="10"/>
      <c r="G60" s="10"/>
      <c r="H60" s="10"/>
      <c r="I60" s="10"/>
      <c r="J60" s="10"/>
      <c r="K60" s="10"/>
      <c r="L60"/>
    </row>
    <row r="61" spans="2:12" ht="15.75" customHeight="1">
      <c r="B61" s="48"/>
      <c r="C61"/>
      <c r="D61" s="10"/>
      <c r="E61" s="10"/>
      <c r="F61" s="10"/>
      <c r="G61" s="10"/>
      <c r="H61" s="10"/>
      <c r="I61" s="10"/>
      <c r="J61" s="10"/>
      <c r="K61" s="10"/>
      <c r="L61"/>
    </row>
    <row r="62" spans="2:12" s="13" customFormat="1" ht="12.75">
      <c r="B62" s="2"/>
      <c r="C62" s="11" t="s">
        <v>3</v>
      </c>
      <c r="D62" s="11"/>
      <c r="E62" s="11"/>
      <c r="F62" s="11"/>
      <c r="G62" s="11"/>
      <c r="H62" s="11"/>
      <c r="I62" s="11"/>
      <c r="J62" s="11"/>
      <c r="K62" s="11"/>
      <c r="L62" s="2"/>
    </row>
    <row r="63" spans="2:12" s="13" customFormat="1" ht="12.75" hidden="1">
      <c r="B63" s="1" t="s">
        <v>332</v>
      </c>
      <c r="C63" s="11" t="s">
        <v>333</v>
      </c>
      <c r="D63" s="11"/>
      <c r="E63" s="11"/>
      <c r="F63" s="11"/>
      <c r="G63" s="11"/>
      <c r="H63" s="11"/>
      <c r="I63" s="11"/>
      <c r="J63" s="11"/>
      <c r="K63" s="11"/>
      <c r="L63" s="2"/>
    </row>
    <row r="64" spans="2:12" s="13" customFormat="1" ht="12.75" hidden="1">
      <c r="B64" s="2"/>
      <c r="C64" s="3" t="s">
        <v>334</v>
      </c>
      <c r="D64" s="3"/>
      <c r="E64" s="3"/>
      <c r="F64" s="3"/>
      <c r="G64" s="3"/>
      <c r="H64" s="3"/>
      <c r="I64" s="3"/>
      <c r="J64" s="3"/>
      <c r="K64" s="3"/>
      <c r="L64" s="2"/>
    </row>
    <row r="65" spans="2:13" s="13" customFormat="1" ht="12.75">
      <c r="B65" s="2"/>
      <c r="C65" s="3"/>
      <c r="D65" s="3"/>
      <c r="E65" s="3"/>
      <c r="F65" s="3"/>
      <c r="G65" s="3"/>
      <c r="H65" s="3"/>
      <c r="I65" s="3"/>
      <c r="J65" s="3"/>
      <c r="K65" s="3"/>
      <c r="L65" s="2"/>
    </row>
    <row r="66" spans="2:13" s="13" customFormat="1" ht="12.75">
      <c r="C66" s="17"/>
      <c r="D66" s="17"/>
      <c r="E66" s="17"/>
      <c r="F66" s="17"/>
      <c r="G66" s="17"/>
      <c r="H66" s="17"/>
      <c r="I66" s="17"/>
      <c r="J66" s="17"/>
      <c r="K66" s="17"/>
    </row>
    <row r="67" spans="2:13" ht="14.25">
      <c r="B67" s="43" t="s">
        <v>264</v>
      </c>
      <c r="D67" s="43"/>
      <c r="E67" s="43"/>
      <c r="F67" s="43"/>
      <c r="G67" s="43"/>
      <c r="H67" s="43"/>
      <c r="I67" s="43"/>
      <c r="J67" s="43"/>
      <c r="K67" s="43"/>
    </row>
    <row r="68" spans="2:13" s="13" customFormat="1" ht="7.5" customHeight="1"/>
    <row r="69" spans="2:13" s="13" customFormat="1" ht="3" customHeight="1"/>
    <row r="70" spans="2:13" s="13" customFormat="1" ht="12.75">
      <c r="C70" s="13" t="s">
        <v>265</v>
      </c>
    </row>
    <row r="71" spans="2:13" s="13" customFormat="1" ht="13.5" customHeight="1">
      <c r="D71" s="13" t="s">
        <v>168</v>
      </c>
      <c r="G71" s="300">
        <v>0</v>
      </c>
      <c r="H71" s="300"/>
      <c r="I71" s="13" t="s">
        <v>169</v>
      </c>
    </row>
    <row r="72" spans="2:13" s="13" customFormat="1" ht="14.25" customHeight="1" thickBot="1">
      <c r="D72" s="13" t="s">
        <v>170</v>
      </c>
      <c r="G72" s="301">
        <v>0</v>
      </c>
      <c r="H72" s="301"/>
      <c r="I72" s="13" t="s">
        <v>169</v>
      </c>
    </row>
    <row r="73" spans="2:13" s="13" customFormat="1" ht="13.5" customHeight="1">
      <c r="D73" s="37"/>
      <c r="E73" s="37" t="s">
        <v>171</v>
      </c>
      <c r="F73" s="37"/>
      <c r="G73" s="302">
        <f>SUM(G71:H72)</f>
        <v>0</v>
      </c>
      <c r="H73" s="302"/>
      <c r="I73" s="13" t="s">
        <v>169</v>
      </c>
    </row>
    <row r="74" spans="2:13" s="13" customFormat="1" ht="6.75" customHeight="1"/>
    <row r="75" spans="2:13" s="13" customFormat="1" ht="6" customHeight="1"/>
    <row r="76" spans="2:13" s="13" customFormat="1" ht="12.75">
      <c r="C76" s="13" t="s">
        <v>266</v>
      </c>
      <c r="L76" s="256" t="s">
        <v>3</v>
      </c>
      <c r="M76" s="256"/>
    </row>
    <row r="77" spans="2:13" s="13" customFormat="1" ht="12.75">
      <c r="D77" s="13" t="s">
        <v>173</v>
      </c>
      <c r="G77" s="19"/>
      <c r="H77" s="19"/>
      <c r="I77" s="300">
        <v>0</v>
      </c>
      <c r="J77" s="300"/>
      <c r="K77" s="13" t="s">
        <v>169</v>
      </c>
    </row>
    <row r="78" spans="2:13" s="13" customFormat="1" thickBot="1">
      <c r="D78" s="303" t="s">
        <v>267</v>
      </c>
      <c r="E78" s="303"/>
      <c r="F78" s="303"/>
      <c r="G78" s="303"/>
      <c r="H78" s="303"/>
      <c r="I78" s="301">
        <v>0</v>
      </c>
      <c r="J78" s="301"/>
      <c r="K78" s="13" t="s">
        <v>169</v>
      </c>
    </row>
    <row r="79" spans="2:13" s="13" customFormat="1" ht="12.75">
      <c r="D79" s="37"/>
      <c r="E79" s="37" t="s">
        <v>171</v>
      </c>
      <c r="F79" s="37"/>
      <c r="G79" s="37"/>
      <c r="H79" s="36"/>
      <c r="I79" s="302">
        <f>SUM(I77:J78)</f>
        <v>0</v>
      </c>
      <c r="J79" s="302"/>
      <c r="K79" s="13" t="s">
        <v>169</v>
      </c>
    </row>
    <row r="80" spans="2:13" s="13" customFormat="1" ht="6" customHeight="1"/>
    <row r="81" spans="2:11" s="13" customFormat="1" ht="12.75"/>
    <row r="82" spans="2:11" s="13" customFormat="1" ht="12.75"/>
    <row r="83" spans="2:11" ht="14.25">
      <c r="B83" s="43" t="s">
        <v>268</v>
      </c>
      <c r="D83" s="43"/>
      <c r="E83" s="43"/>
      <c r="F83" s="43"/>
      <c r="G83" s="43"/>
      <c r="H83" s="43"/>
      <c r="I83" s="43"/>
      <c r="J83" s="43"/>
      <c r="K83" s="43"/>
    </row>
    <row r="84" spans="2:11">
      <c r="C84" s="18" t="s">
        <v>269</v>
      </c>
    </row>
    <row r="85" spans="2:11" s="13" customFormat="1" ht="7.5" customHeight="1"/>
    <row r="86" spans="2:11" s="13" customFormat="1" ht="12.75">
      <c r="C86" s="13" t="s">
        <v>270</v>
      </c>
    </row>
    <row r="87" spans="2:11" s="13" customFormat="1" ht="12.75">
      <c r="J87" s="19" t="s">
        <v>176</v>
      </c>
    </row>
    <row r="88" spans="2:11" s="13" customFormat="1" ht="12.75">
      <c r="C88" s="304"/>
      <c r="D88" s="304"/>
      <c r="E88" s="304" t="s">
        <v>177</v>
      </c>
      <c r="F88" s="304"/>
      <c r="G88" s="304" t="s">
        <v>178</v>
      </c>
      <c r="H88" s="304"/>
      <c r="I88" s="304" t="s">
        <v>158</v>
      </c>
      <c r="J88" s="304"/>
    </row>
    <row r="89" spans="2:11" s="13" customFormat="1" ht="12.75">
      <c r="C89" s="305" t="s">
        <v>179</v>
      </c>
      <c r="D89" s="305"/>
      <c r="E89" s="299">
        <v>812690497</v>
      </c>
      <c r="F89" s="299"/>
      <c r="G89" s="299">
        <v>629495169</v>
      </c>
      <c r="H89" s="299"/>
      <c r="I89" s="226">
        <f>E89-G89</f>
        <v>183195328</v>
      </c>
      <c r="J89" s="226"/>
    </row>
    <row r="90" spans="2:11" s="13" customFormat="1" ht="12.75">
      <c r="C90" s="307" t="s">
        <v>160</v>
      </c>
      <c r="D90" s="307"/>
      <c r="E90" s="226">
        <v>61270251</v>
      </c>
      <c r="F90" s="226"/>
      <c r="G90" s="299">
        <v>53544687</v>
      </c>
      <c r="H90" s="299"/>
      <c r="I90" s="226">
        <f t="shared" ref="I90:I95" si="0">E90-G90</f>
        <v>7725564</v>
      </c>
      <c r="J90" s="226"/>
    </row>
    <row r="91" spans="2:11" s="13" customFormat="1" ht="12.75">
      <c r="C91" s="305" t="s">
        <v>181</v>
      </c>
      <c r="D91" s="305"/>
      <c r="E91" s="226">
        <v>46117564</v>
      </c>
      <c r="F91" s="226"/>
      <c r="G91" s="299">
        <v>45940916</v>
      </c>
      <c r="H91" s="299"/>
      <c r="I91" s="226">
        <f t="shared" si="0"/>
        <v>176648</v>
      </c>
      <c r="J91" s="226"/>
    </row>
    <row r="92" spans="2:11" s="13" customFormat="1" ht="12.75">
      <c r="C92" s="305" t="s">
        <v>182</v>
      </c>
      <c r="D92" s="305"/>
      <c r="E92" s="229">
        <v>12225202</v>
      </c>
      <c r="F92" s="229"/>
      <c r="G92" s="306">
        <v>10807673</v>
      </c>
      <c r="H92" s="306"/>
      <c r="I92" s="226">
        <f t="shared" si="0"/>
        <v>1417529</v>
      </c>
      <c r="J92" s="226"/>
    </row>
    <row r="93" spans="2:11" s="13" customFormat="1" ht="12.75">
      <c r="C93" s="305" t="s">
        <v>318</v>
      </c>
      <c r="D93" s="305"/>
      <c r="E93" s="229">
        <v>37469495</v>
      </c>
      <c r="F93" s="229"/>
      <c r="G93" s="306">
        <v>31807770</v>
      </c>
      <c r="H93" s="306"/>
      <c r="I93" s="226">
        <f t="shared" si="0"/>
        <v>5661725</v>
      </c>
      <c r="J93" s="226"/>
    </row>
    <row r="94" spans="2:11" s="13" customFormat="1" ht="12.75">
      <c r="C94" s="305" t="s">
        <v>184</v>
      </c>
      <c r="D94" s="305"/>
      <c r="E94" s="306">
        <v>75104214</v>
      </c>
      <c r="F94" s="306"/>
      <c r="G94" s="306">
        <v>59667068</v>
      </c>
      <c r="H94" s="306"/>
      <c r="I94" s="226">
        <f t="shared" si="0"/>
        <v>15437146</v>
      </c>
      <c r="J94" s="226"/>
    </row>
    <row r="95" spans="2:11" s="13" customFormat="1" ht="12.75">
      <c r="C95" s="266" t="s">
        <v>335</v>
      </c>
      <c r="D95" s="266"/>
      <c r="E95" s="306">
        <v>7856400</v>
      </c>
      <c r="F95" s="306"/>
      <c r="G95" s="306">
        <v>6009600</v>
      </c>
      <c r="H95" s="306"/>
      <c r="I95" s="226">
        <f t="shared" si="0"/>
        <v>1846800</v>
      </c>
      <c r="J95" s="226"/>
    </row>
    <row r="96" spans="2:11" s="13" customFormat="1" ht="12.75">
      <c r="C96" s="304" t="s">
        <v>161</v>
      </c>
      <c r="D96" s="304"/>
      <c r="E96" s="299">
        <f>SUM(E89:F95)</f>
        <v>1052733623</v>
      </c>
      <c r="F96" s="299"/>
      <c r="G96" s="299">
        <f>SUM(G89:H95)</f>
        <v>837272883</v>
      </c>
      <c r="H96" s="299"/>
      <c r="I96" s="226">
        <f>SUM(I89:J95)</f>
        <v>215460740</v>
      </c>
      <c r="J96" s="226"/>
    </row>
    <row r="97" spans="2:13" s="13" customFormat="1" ht="13.5" customHeight="1"/>
    <row r="98" spans="2:13" s="13" customFormat="1" ht="13.5" customHeight="1"/>
    <row r="99" spans="2:13" ht="17.25" customHeight="1">
      <c r="B99" s="43" t="s">
        <v>274</v>
      </c>
      <c r="D99" s="43"/>
      <c r="E99" s="43"/>
      <c r="F99" s="43"/>
      <c r="G99" s="43"/>
      <c r="H99" s="43"/>
      <c r="I99" s="43"/>
      <c r="J99" s="43"/>
      <c r="K99" s="43"/>
    </row>
    <row r="100" spans="2:13">
      <c r="C100" s="18" t="s">
        <v>269</v>
      </c>
    </row>
    <row r="101" spans="2:13" s="13" customFormat="1" ht="6.75" customHeight="1"/>
    <row r="102" spans="2:13" s="13" customFormat="1" ht="12.75">
      <c r="C102" s="13" t="s">
        <v>275</v>
      </c>
    </row>
    <row r="103" spans="2:13" s="13" customFormat="1" ht="12.75">
      <c r="K103" s="19" t="s">
        <v>176</v>
      </c>
    </row>
    <row r="104" spans="2:13" s="13" customFormat="1" ht="12.75">
      <c r="C104" s="308"/>
      <c r="D104" s="309"/>
      <c r="E104" s="308" t="s">
        <v>276</v>
      </c>
      <c r="F104" s="309"/>
      <c r="G104" s="308" t="s">
        <v>277</v>
      </c>
      <c r="H104" s="310"/>
      <c r="I104" s="309"/>
      <c r="J104" s="308" t="s">
        <v>278</v>
      </c>
      <c r="K104" s="309"/>
    </row>
    <row r="105" spans="2:13" s="13" customFormat="1" ht="12.75">
      <c r="C105" s="311"/>
      <c r="D105" s="312"/>
      <c r="E105" s="308"/>
      <c r="F105" s="309"/>
      <c r="G105" s="308"/>
      <c r="H105" s="310"/>
      <c r="I105" s="309"/>
      <c r="J105" s="308"/>
      <c r="K105" s="309"/>
      <c r="L105" s="313" t="s">
        <v>336</v>
      </c>
      <c r="M105" s="313"/>
    </row>
    <row r="106" spans="2:13" s="13" customFormat="1" ht="12.75">
      <c r="C106" s="311"/>
      <c r="D106" s="312"/>
      <c r="E106" s="308"/>
      <c r="F106" s="309"/>
      <c r="G106" s="308"/>
      <c r="H106" s="310"/>
      <c r="I106" s="309"/>
      <c r="J106" s="308"/>
      <c r="K106" s="309"/>
    </row>
    <row r="107" spans="2:13" s="13" customFormat="1" ht="12.75">
      <c r="C107" s="311"/>
      <c r="D107" s="312"/>
      <c r="E107" s="308"/>
      <c r="F107" s="309"/>
      <c r="G107" s="308"/>
      <c r="H107" s="310"/>
      <c r="I107" s="309"/>
      <c r="J107" s="308"/>
      <c r="K107" s="309"/>
    </row>
    <row r="108" spans="2:13" s="13" customFormat="1" ht="12.75">
      <c r="C108" s="308" t="s">
        <v>280</v>
      </c>
      <c r="D108" s="309"/>
      <c r="E108" s="308"/>
      <c r="F108" s="309"/>
      <c r="G108" s="308"/>
      <c r="H108" s="310"/>
      <c r="I108" s="309"/>
      <c r="J108" s="308"/>
      <c r="K108" s="309"/>
    </row>
    <row r="109" spans="2:13" s="13" customFormat="1" ht="12.75">
      <c r="C109" s="44"/>
      <c r="D109" s="44"/>
      <c r="E109" s="44"/>
      <c r="F109" s="44"/>
      <c r="G109" s="44"/>
      <c r="H109" s="44"/>
      <c r="I109" s="44"/>
      <c r="J109" s="44"/>
      <c r="K109" s="44"/>
    </row>
    <row r="110" spans="2:13" s="13" customFormat="1" ht="12.75">
      <c r="C110" s="44"/>
      <c r="D110" s="44"/>
      <c r="E110" s="44"/>
      <c r="F110" s="44"/>
      <c r="G110" s="44"/>
      <c r="H110" s="44"/>
      <c r="I110" s="44"/>
      <c r="J110" s="44"/>
      <c r="K110" s="44"/>
    </row>
    <row r="111" spans="2:13" ht="14.25">
      <c r="B111" s="43" t="s">
        <v>281</v>
      </c>
      <c r="D111" s="43"/>
      <c r="E111" s="43"/>
      <c r="F111" s="43"/>
      <c r="G111" s="43"/>
      <c r="H111" s="43"/>
      <c r="I111" s="43"/>
      <c r="J111" s="43"/>
      <c r="K111" s="43"/>
    </row>
    <row r="112" spans="2:13" s="13" customFormat="1" ht="7.5" customHeight="1"/>
    <row r="113" spans="2:13" s="13" customFormat="1" ht="12.75">
      <c r="C113" s="13" t="s">
        <v>282</v>
      </c>
    </row>
    <row r="114" spans="2:13" s="13" customFormat="1" ht="12.75">
      <c r="J114" s="19" t="s">
        <v>176</v>
      </c>
    </row>
    <row r="115" spans="2:13" s="13" customFormat="1" ht="12.75">
      <c r="C115" s="308" t="s">
        <v>283</v>
      </c>
      <c r="D115" s="309"/>
      <c r="E115" s="308" t="s">
        <v>284</v>
      </c>
      <c r="F115" s="309"/>
      <c r="G115" s="308" t="s">
        <v>285</v>
      </c>
      <c r="H115" s="309"/>
      <c r="I115" s="308" t="s">
        <v>286</v>
      </c>
      <c r="J115" s="309"/>
    </row>
    <row r="116" spans="2:13" s="13" customFormat="1" ht="12.75">
      <c r="C116" s="311"/>
      <c r="D116" s="312"/>
      <c r="E116" s="308"/>
      <c r="F116" s="309"/>
      <c r="G116" s="308"/>
      <c r="H116" s="309"/>
      <c r="I116" s="308"/>
      <c r="J116" s="309"/>
      <c r="L116" s="314" t="s">
        <v>3</v>
      </c>
      <c r="M116" s="314"/>
    </row>
    <row r="117" spans="2:13" s="13" customFormat="1" ht="12.75">
      <c r="C117" s="311"/>
      <c r="D117" s="312"/>
      <c r="E117" s="308"/>
      <c r="F117" s="309"/>
      <c r="G117" s="308"/>
      <c r="H117" s="309"/>
      <c r="I117" s="308"/>
      <c r="J117" s="309"/>
    </row>
    <row r="118" spans="2:13" s="13" customFormat="1" ht="12.75">
      <c r="C118" s="315"/>
      <c r="D118" s="316"/>
      <c r="E118" s="317"/>
      <c r="F118" s="318"/>
      <c r="G118" s="317"/>
      <c r="H118" s="318"/>
      <c r="I118" s="317"/>
      <c r="J118" s="318"/>
    </row>
    <row r="119" spans="2:13" s="13" customFormat="1" ht="13.5" customHeight="1">
      <c r="C119" s="308" t="s">
        <v>280</v>
      </c>
      <c r="D119" s="309"/>
      <c r="E119" s="308"/>
      <c r="F119" s="309"/>
      <c r="G119" s="308"/>
      <c r="H119" s="309"/>
      <c r="I119" s="308"/>
      <c r="J119" s="309"/>
    </row>
    <row r="120" spans="2:13" s="13" customFormat="1" ht="13.5" customHeight="1"/>
    <row r="121" spans="2:13" s="13" customFormat="1" ht="12.75"/>
    <row r="122" spans="2:13" ht="14.25">
      <c r="B122" s="43" t="s">
        <v>287</v>
      </c>
      <c r="C122" s="43"/>
      <c r="D122" s="43"/>
      <c r="E122" s="43"/>
      <c r="F122" s="43"/>
      <c r="G122" s="43"/>
      <c r="H122" s="43"/>
      <c r="I122" s="43"/>
      <c r="J122" s="43"/>
    </row>
    <row r="123" spans="2:13" s="13" customFormat="1" ht="7.5" customHeight="1"/>
    <row r="124" spans="2:13" s="13" customFormat="1" ht="12.75">
      <c r="C124" s="193" t="s">
        <v>288</v>
      </c>
    </row>
    <row r="125" spans="2:13" s="13" customFormat="1" ht="12.75"/>
    <row r="126" spans="2:13" s="13" customFormat="1" ht="12.75"/>
    <row r="127" spans="2:13" ht="14.25">
      <c r="B127" s="43" t="s">
        <v>289</v>
      </c>
      <c r="D127" s="43"/>
      <c r="E127" s="43"/>
      <c r="F127" s="43"/>
      <c r="G127" s="43"/>
      <c r="H127" s="43"/>
      <c r="I127" s="43"/>
      <c r="J127" s="43"/>
      <c r="K127" s="43"/>
    </row>
    <row r="128" spans="2:13" ht="14.25">
      <c r="B128" s="43" t="s">
        <v>203</v>
      </c>
      <c r="D128" s="43"/>
      <c r="E128" s="43"/>
      <c r="F128" s="43"/>
      <c r="G128" s="43"/>
      <c r="H128" s="43"/>
      <c r="I128" s="43"/>
      <c r="J128" s="43"/>
      <c r="K128" s="43"/>
    </row>
    <row r="129" spans="3:8" s="13" customFormat="1" ht="12.75" customHeight="1">
      <c r="C129" s="13" t="s">
        <v>337</v>
      </c>
    </row>
    <row r="130" spans="3:8" s="13" customFormat="1" ht="12.75" customHeight="1"/>
    <row r="131" spans="3:8" s="13" customFormat="1" ht="12.75" customHeight="1">
      <c r="C131" s="95" t="s">
        <v>338</v>
      </c>
      <c r="D131" s="95"/>
    </row>
    <row r="132" spans="3:8" s="13" customFormat="1" ht="12.75" customHeight="1"/>
    <row r="133" spans="3:8" s="13" customFormat="1" ht="12.75">
      <c r="C133" s="13" t="s">
        <v>337</v>
      </c>
    </row>
    <row r="134" spans="3:8" s="13" customFormat="1" ht="12.75">
      <c r="C134" s="13" t="s">
        <v>339</v>
      </c>
    </row>
    <row r="135" spans="3:8" s="13" customFormat="1" ht="12.75">
      <c r="C135" s="13" t="s">
        <v>340</v>
      </c>
      <c r="F135" s="22"/>
      <c r="G135" s="22"/>
      <c r="H135" s="22"/>
    </row>
    <row r="136" spans="3:8" s="13" customFormat="1" ht="12.75">
      <c r="C136" s="95"/>
      <c r="D136" s="95"/>
    </row>
    <row r="137" spans="3:8" s="13" customFormat="1" ht="12.75"/>
    <row r="138" spans="3:8" s="13" customFormat="1" ht="12.75"/>
    <row r="139" spans="3:8" s="13" customFormat="1" ht="12.75"/>
  </sheetData>
  <mergeCells count="122">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05:D105"/>
    <mergeCell ref="E105:F105"/>
    <mergeCell ref="G105:I105"/>
    <mergeCell ref="J105:K105"/>
    <mergeCell ref="L105:M105"/>
    <mergeCell ref="C106:D106"/>
    <mergeCell ref="E106:F106"/>
    <mergeCell ref="G106:I106"/>
    <mergeCell ref="J106:K106"/>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9:J79"/>
    <mergeCell ref="C88:D88"/>
    <mergeCell ref="E88:F88"/>
    <mergeCell ref="G88:H88"/>
    <mergeCell ref="I88:J88"/>
    <mergeCell ref="C89:D89"/>
    <mergeCell ref="E89:F89"/>
    <mergeCell ref="G89:H89"/>
    <mergeCell ref="I89:J89"/>
    <mergeCell ref="I77:J77"/>
    <mergeCell ref="D78:H78"/>
    <mergeCell ref="I78:J78"/>
    <mergeCell ref="C57:D57"/>
    <mergeCell ref="E57:F57"/>
    <mergeCell ref="G57:H57"/>
    <mergeCell ref="I57:J57"/>
    <mergeCell ref="K57:L57"/>
    <mergeCell ref="C58:D58"/>
    <mergeCell ref="E58:F58"/>
    <mergeCell ref="G58:H58"/>
    <mergeCell ref="I58:J58"/>
    <mergeCell ref="K58:L58"/>
    <mergeCell ref="C56:D56"/>
    <mergeCell ref="E56:F56"/>
    <mergeCell ref="G56:H56"/>
    <mergeCell ref="I56:J56"/>
    <mergeCell ref="K56:L56"/>
    <mergeCell ref="G71:H71"/>
    <mergeCell ref="G72:H72"/>
    <mergeCell ref="G73:H73"/>
    <mergeCell ref="L76:M76"/>
    <mergeCell ref="C54:D54"/>
    <mergeCell ref="E54:F54"/>
    <mergeCell ref="G54:H54"/>
    <mergeCell ref="I54:J54"/>
    <mergeCell ref="K54:L54"/>
    <mergeCell ref="C55:D55"/>
    <mergeCell ref="E55:F55"/>
    <mergeCell ref="G55:H55"/>
    <mergeCell ref="I55:J55"/>
    <mergeCell ref="K55:L55"/>
    <mergeCell ref="C3:L3"/>
    <mergeCell ref="C7:K7"/>
    <mergeCell ref="C31:K31"/>
    <mergeCell ref="C35:K35"/>
    <mergeCell ref="C39:K39"/>
    <mergeCell ref="C47:K47"/>
    <mergeCell ref="C53:D53"/>
    <mergeCell ref="E53:F53"/>
    <mergeCell ref="G53:H53"/>
    <mergeCell ref="I53:J53"/>
    <mergeCell ref="K53:L53"/>
  </mergeCells>
  <phoneticPr fontId="4"/>
  <printOptions horizontalCentered="1"/>
  <pageMargins left="0" right="0" top="0" bottom="0" header="0" footer="0"/>
  <pageSetup paperSize="9" scale="99" firstPageNumber="31" orientation="portrait" useFirstPageNumber="1" r:id="rId1"/>
  <rowBreaks count="1" manualBreakCount="1">
    <brk id="65"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39"/>
  <sheetViews>
    <sheetView topLeftCell="A37" zoomScaleNormal="100" zoomScaleSheetLayoutView="100" workbookViewId="0">
      <selection activeCell="I184" sqref="I184"/>
    </sheetView>
  </sheetViews>
  <sheetFormatPr defaultRowHeight="13.5"/>
  <cols>
    <col min="1" max="1" width="3.5" customWidth="1"/>
    <col min="2" max="2" width="5" customWidth="1"/>
    <col min="3" max="3" width="6.875" customWidth="1"/>
    <col min="4" max="4" width="9.25" customWidth="1"/>
    <col min="5" max="12" width="8.5" customWidth="1"/>
    <col min="13" max="13" width="7.125" customWidth="1"/>
  </cols>
  <sheetData>
    <row r="1" spans="2:13" ht="29.25" customHeight="1">
      <c r="L1" s="41" t="s">
        <v>236</v>
      </c>
    </row>
    <row r="2" spans="2:13" ht="16.5" customHeight="1">
      <c r="M2" s="49"/>
    </row>
    <row r="3" spans="2:13" ht="17.25">
      <c r="C3" s="245" t="s">
        <v>341</v>
      </c>
      <c r="D3" s="245"/>
      <c r="E3" s="245"/>
      <c r="F3" s="245"/>
      <c r="G3" s="245"/>
      <c r="H3" s="245"/>
      <c r="I3" s="245"/>
      <c r="J3" s="245"/>
      <c r="K3" s="245"/>
      <c r="L3" s="245"/>
    </row>
    <row r="4" spans="2:13" ht="17.25">
      <c r="C4" s="174"/>
      <c r="D4" s="174"/>
      <c r="E4" s="174"/>
      <c r="F4" s="174"/>
      <c r="G4" s="174"/>
      <c r="H4" s="174"/>
      <c r="I4" s="174"/>
      <c r="J4" s="174"/>
      <c r="K4" s="174"/>
    </row>
    <row r="6" spans="2:13" ht="14.25">
      <c r="B6" s="42" t="s">
        <v>238</v>
      </c>
      <c r="D6" s="42"/>
      <c r="E6" s="42"/>
      <c r="F6" s="42"/>
      <c r="G6" s="42"/>
      <c r="H6" s="42"/>
      <c r="I6" s="42"/>
      <c r="J6" s="42"/>
      <c r="K6" s="42"/>
    </row>
    <row r="7" spans="2:13" s="2" customFormat="1" ht="12.75">
      <c r="C7" s="262"/>
      <c r="D7" s="262"/>
      <c r="E7" s="262"/>
      <c r="F7" s="262"/>
      <c r="G7" s="262"/>
      <c r="H7" s="262"/>
      <c r="I7" s="262"/>
      <c r="J7" s="262"/>
      <c r="K7" s="262"/>
    </row>
    <row r="8" spans="2:13" s="2" customFormat="1" ht="12.75">
      <c r="C8" s="2" t="s">
        <v>239</v>
      </c>
    </row>
    <row r="9" spans="2:13" s="2" customFormat="1" ht="12.75">
      <c r="C9" s="6" t="s">
        <v>6</v>
      </c>
      <c r="D9" s="2" t="s">
        <v>3</v>
      </c>
    </row>
    <row r="10" spans="2:13" s="2" customFormat="1" ht="12.75">
      <c r="C10" s="6"/>
    </row>
    <row r="11" spans="2:13" s="2" customFormat="1" ht="12.75">
      <c r="C11" s="2" t="s">
        <v>240</v>
      </c>
    </row>
    <row r="12" spans="2:13" s="2" customFormat="1" ht="12.75">
      <c r="C12" s="6" t="s">
        <v>6</v>
      </c>
      <c r="D12" s="2" t="s">
        <v>3</v>
      </c>
    </row>
    <row r="13" spans="2:13" s="2" customFormat="1" ht="12.75"/>
    <row r="14" spans="2:13" s="2" customFormat="1" ht="12.75">
      <c r="C14" s="2" t="s">
        <v>241</v>
      </c>
    </row>
    <row r="15" spans="2:13" s="2" customFormat="1" ht="12.75">
      <c r="C15" s="6" t="s">
        <v>6</v>
      </c>
      <c r="D15" s="2" t="s">
        <v>292</v>
      </c>
    </row>
    <row r="16" spans="2:13" s="2" customFormat="1" ht="12.75">
      <c r="C16" s="6"/>
      <c r="D16" s="2" t="s">
        <v>242</v>
      </c>
    </row>
    <row r="17" spans="2:11" s="2" customFormat="1" ht="12.75">
      <c r="D17" s="2" t="s">
        <v>12</v>
      </c>
    </row>
    <row r="18" spans="2:11" s="2" customFormat="1" ht="12.75">
      <c r="D18" s="2" t="s">
        <v>13</v>
      </c>
    </row>
    <row r="19" spans="2:11" s="2" customFormat="1" ht="12.75"/>
    <row r="20" spans="2:11" s="2" customFormat="1" ht="12.75">
      <c r="C20" s="2" t="s">
        <v>244</v>
      </c>
    </row>
    <row r="21" spans="2:11" s="2" customFormat="1" ht="12.75">
      <c r="C21" s="6" t="s">
        <v>6</v>
      </c>
      <c r="D21" s="2" t="s">
        <v>15</v>
      </c>
      <c r="F21" s="2" t="s">
        <v>3</v>
      </c>
    </row>
    <row r="22" spans="2:11" s="2" customFormat="1" ht="12.75">
      <c r="C22" s="6" t="s">
        <v>6</v>
      </c>
      <c r="D22" s="2" t="s">
        <v>19</v>
      </c>
      <c r="F22" s="2" t="s">
        <v>247</v>
      </c>
    </row>
    <row r="23" spans="2:11" s="2" customFormat="1" ht="12.75">
      <c r="C23" s="6"/>
      <c r="F23" s="2" t="s">
        <v>248</v>
      </c>
    </row>
    <row r="24" spans="2:11" s="2" customFormat="1" ht="12.75">
      <c r="C24" s="6"/>
      <c r="F24" s="2" t="s">
        <v>249</v>
      </c>
    </row>
    <row r="25" spans="2:11" s="2" customFormat="1" ht="12.75">
      <c r="C25" s="6" t="s">
        <v>6</v>
      </c>
      <c r="D25" s="2" t="s">
        <v>22</v>
      </c>
      <c r="F25" s="2" t="s">
        <v>342</v>
      </c>
    </row>
    <row r="26" spans="2:11" s="2" customFormat="1" ht="12.75">
      <c r="F26" s="2" t="s">
        <v>343</v>
      </c>
    </row>
    <row r="27" spans="2:11" s="2" customFormat="1" ht="12.75">
      <c r="F27" s="2" t="s">
        <v>27</v>
      </c>
    </row>
    <row r="28" spans="2:11" s="2" customFormat="1" ht="12.75"/>
    <row r="29" spans="2:11" ht="14.25">
      <c r="B29" s="42" t="s">
        <v>252</v>
      </c>
      <c r="D29" s="42"/>
      <c r="E29" s="42"/>
      <c r="F29" s="42"/>
      <c r="G29" s="42"/>
      <c r="H29" s="42"/>
      <c r="I29" s="42"/>
      <c r="J29" s="42"/>
      <c r="K29" s="42"/>
    </row>
    <row r="30" spans="2:11" s="2" customFormat="1" ht="12.75">
      <c r="C30" s="6" t="s">
        <v>6</v>
      </c>
      <c r="D30" s="2" t="s">
        <v>3</v>
      </c>
    </row>
    <row r="31" spans="2:11" s="2" customFormat="1" ht="12.75">
      <c r="C31" s="262"/>
      <c r="D31" s="262"/>
      <c r="E31" s="262"/>
      <c r="F31" s="262"/>
      <c r="G31" s="262"/>
      <c r="H31" s="262"/>
      <c r="I31" s="262"/>
      <c r="J31" s="262"/>
      <c r="K31" s="262"/>
    </row>
    <row r="32" spans="2:11" s="2" customFormat="1" ht="12.75"/>
    <row r="33" spans="2:11" ht="14.25">
      <c r="B33" s="42" t="s">
        <v>253</v>
      </c>
      <c r="D33" s="42"/>
      <c r="E33" s="42"/>
      <c r="F33" s="42"/>
      <c r="G33" s="42"/>
      <c r="H33" s="42"/>
      <c r="I33" s="42"/>
      <c r="J33" s="42"/>
      <c r="K33" s="42"/>
    </row>
    <row r="34" spans="2:11" s="2" customFormat="1" ht="12.75">
      <c r="C34" s="178"/>
      <c r="D34" s="178"/>
      <c r="E34" s="178"/>
      <c r="F34" s="178"/>
      <c r="G34" s="178"/>
      <c r="H34" s="178"/>
      <c r="I34" s="178"/>
      <c r="J34" s="178"/>
      <c r="K34" s="178"/>
    </row>
    <row r="35" spans="2:11" s="2" customFormat="1" ht="12.75">
      <c r="C35" s="262" t="s">
        <v>301</v>
      </c>
      <c r="D35" s="262"/>
      <c r="E35" s="262"/>
      <c r="F35" s="262"/>
      <c r="G35" s="262"/>
      <c r="H35" s="262"/>
      <c r="I35" s="262"/>
      <c r="J35" s="262"/>
      <c r="K35" s="262"/>
    </row>
    <row r="36" spans="2:11" s="2" customFormat="1" ht="12.75">
      <c r="C36" s="2" t="s">
        <v>344</v>
      </c>
    </row>
    <row r="37" spans="2:11" s="2" customFormat="1" ht="12.75"/>
    <row r="38" spans="2:11" ht="24.75" customHeight="1">
      <c r="B38" s="7" t="s">
        <v>255</v>
      </c>
      <c r="D38" s="7"/>
      <c r="E38" s="7"/>
      <c r="F38" s="7"/>
      <c r="G38" s="7"/>
      <c r="H38" s="7"/>
      <c r="I38" s="7"/>
      <c r="J38" s="7"/>
      <c r="K38" s="7"/>
    </row>
    <row r="39" spans="2:11" s="8" customFormat="1" ht="16.5" customHeight="1">
      <c r="C39" s="273" t="s">
        <v>327</v>
      </c>
      <c r="D39" s="273"/>
      <c r="E39" s="273"/>
      <c r="F39" s="273"/>
      <c r="G39" s="273"/>
      <c r="H39" s="273"/>
      <c r="I39" s="273"/>
      <c r="J39" s="273"/>
      <c r="K39" s="273"/>
    </row>
    <row r="40" spans="2:11" s="2" customFormat="1" ht="14.25" customHeight="1">
      <c r="C40" s="21" t="s">
        <v>345</v>
      </c>
      <c r="D40" s="180"/>
      <c r="E40" s="180"/>
      <c r="F40" s="180"/>
      <c r="G40" s="180"/>
      <c r="H40" s="180"/>
      <c r="I40" s="180"/>
      <c r="J40" s="180"/>
      <c r="K40" s="180"/>
    </row>
    <row r="41" spans="2:11" s="2" customFormat="1" ht="15" customHeight="1">
      <c r="C41" s="15" t="s">
        <v>329</v>
      </c>
    </row>
    <row r="42" spans="2:11" s="2" customFormat="1" ht="12.75">
      <c r="C42" s="6" t="s">
        <v>87</v>
      </c>
      <c r="D42" s="2" t="s">
        <v>307</v>
      </c>
    </row>
    <row r="43" spans="2:11" s="2" customFormat="1" ht="12.75">
      <c r="C43" s="6" t="s">
        <v>91</v>
      </c>
      <c r="D43" s="2" t="s">
        <v>346</v>
      </c>
    </row>
    <row r="44" spans="2:11" s="2" customFormat="1" ht="12.75">
      <c r="C44" s="6" t="s">
        <v>101</v>
      </c>
      <c r="D44" s="2" t="s">
        <v>310</v>
      </c>
    </row>
    <row r="45" spans="2:11" s="2" customFormat="1" ht="12.75">
      <c r="C45" s="6" t="s">
        <v>104</v>
      </c>
      <c r="D45" s="2" t="s">
        <v>311</v>
      </c>
    </row>
    <row r="46" spans="2:11" s="2" customFormat="1" ht="12.75">
      <c r="C46" s="6" t="s">
        <v>107</v>
      </c>
      <c r="D46" s="2" t="s">
        <v>312</v>
      </c>
    </row>
    <row r="47" spans="2:11" s="2" customFormat="1" ht="12.75">
      <c r="C47" s="274"/>
      <c r="D47" s="274"/>
      <c r="E47" s="274"/>
      <c r="F47" s="274"/>
      <c r="G47" s="274"/>
      <c r="H47" s="274"/>
      <c r="I47" s="274"/>
      <c r="J47" s="274"/>
      <c r="K47" s="274"/>
    </row>
    <row r="48" spans="2:11" s="2" customFormat="1" ht="12.75"/>
    <row r="49" spans="2:12" ht="14.25">
      <c r="B49" s="42" t="s">
        <v>262</v>
      </c>
      <c r="D49" s="42"/>
      <c r="E49" s="42"/>
      <c r="F49" s="42"/>
      <c r="G49" s="42"/>
      <c r="H49" s="42"/>
      <c r="I49" s="42"/>
      <c r="J49" s="42"/>
      <c r="K49" s="42"/>
    </row>
    <row r="50" spans="2:12" s="2" customFormat="1" ht="12.75"/>
    <row r="51" spans="2:12" s="2" customFormat="1" ht="12.75">
      <c r="C51" s="2" t="s">
        <v>152</v>
      </c>
    </row>
    <row r="52" spans="2:12" s="2" customFormat="1" ht="12.75"/>
    <row r="53" spans="2:12" s="2" customFormat="1" ht="12.75">
      <c r="C53" s="228" t="s">
        <v>154</v>
      </c>
      <c r="D53" s="228"/>
      <c r="E53" s="228" t="s">
        <v>155</v>
      </c>
      <c r="F53" s="228"/>
      <c r="G53" s="228" t="s">
        <v>156</v>
      </c>
      <c r="H53" s="228"/>
      <c r="I53" s="228" t="s">
        <v>157</v>
      </c>
      <c r="J53" s="228"/>
      <c r="K53" s="228" t="s">
        <v>158</v>
      </c>
      <c r="L53" s="228"/>
    </row>
    <row r="54" spans="2:12" s="2" customFormat="1" ht="12.75">
      <c r="C54" s="266" t="s">
        <v>159</v>
      </c>
      <c r="D54" s="266"/>
      <c r="E54" s="226">
        <v>99062635</v>
      </c>
      <c r="F54" s="226"/>
      <c r="G54" s="226"/>
      <c r="H54" s="226"/>
      <c r="I54" s="226"/>
      <c r="J54" s="226"/>
      <c r="K54" s="226">
        <f>E54+G54-I54</f>
        <v>99062635</v>
      </c>
      <c r="L54" s="226"/>
    </row>
    <row r="55" spans="2:12" s="2" customFormat="1" ht="12.75">
      <c r="C55" s="266" t="s">
        <v>160</v>
      </c>
      <c r="D55" s="266"/>
      <c r="E55" s="226">
        <v>224261749</v>
      </c>
      <c r="F55" s="226"/>
      <c r="G55" s="319">
        <v>6804798</v>
      </c>
      <c r="H55" s="319"/>
      <c r="I55" s="226">
        <v>27928189</v>
      </c>
      <c r="J55" s="226"/>
      <c r="K55" s="226">
        <f>E55+G55-I55</f>
        <v>203138358</v>
      </c>
      <c r="L55" s="226"/>
    </row>
    <row r="56" spans="2:12" s="2" customFormat="1" ht="12.75">
      <c r="C56" s="266"/>
      <c r="D56" s="266"/>
      <c r="E56" s="226"/>
      <c r="F56" s="226"/>
      <c r="G56" s="226"/>
      <c r="H56" s="226"/>
      <c r="I56" s="226"/>
      <c r="J56" s="226"/>
      <c r="K56" s="226"/>
      <c r="L56" s="226"/>
    </row>
    <row r="57" spans="2:12" s="2" customFormat="1" ht="12.75">
      <c r="C57" s="266"/>
      <c r="D57" s="266"/>
      <c r="E57" s="226"/>
      <c r="F57" s="226"/>
      <c r="G57" s="226"/>
      <c r="H57" s="226"/>
      <c r="I57" s="226"/>
      <c r="J57" s="226"/>
      <c r="K57" s="226"/>
      <c r="L57" s="226"/>
    </row>
    <row r="58" spans="2:12" s="2" customFormat="1" ht="12.75">
      <c r="C58" s="228" t="s">
        <v>161</v>
      </c>
      <c r="D58" s="228"/>
      <c r="E58" s="226">
        <f>SUM(E54:F57)</f>
        <v>323324384</v>
      </c>
      <c r="F58" s="226"/>
      <c r="G58" s="226">
        <f>SUM(G54:H57)</f>
        <v>6804798</v>
      </c>
      <c r="H58" s="226"/>
      <c r="I58" s="226">
        <f>SUM(I54:J57)</f>
        <v>27928189</v>
      </c>
      <c r="J58" s="226"/>
      <c r="K58" s="226">
        <f>SUM(K54:L57)</f>
        <v>302200993</v>
      </c>
      <c r="L58" s="226"/>
    </row>
    <row r="59" spans="2:12" s="2" customFormat="1" ht="12.75"/>
    <row r="60" spans="2:12" ht="14.25" customHeight="1">
      <c r="B60" s="10" t="s">
        <v>331</v>
      </c>
      <c r="D60" s="10"/>
      <c r="E60" s="10"/>
      <c r="F60" s="10"/>
      <c r="G60" s="10"/>
      <c r="H60" s="10"/>
      <c r="I60" s="10"/>
      <c r="J60" s="10"/>
      <c r="K60" s="10"/>
    </row>
    <row r="61" spans="2:12" ht="15.75" customHeight="1">
      <c r="B61" s="48"/>
      <c r="D61" s="10"/>
      <c r="E61" s="10"/>
      <c r="F61" s="10"/>
      <c r="G61" s="10"/>
      <c r="H61" s="10"/>
      <c r="I61" s="10"/>
      <c r="J61" s="10"/>
      <c r="K61" s="10"/>
    </row>
    <row r="62" spans="2:12" s="2" customFormat="1" ht="12.75">
      <c r="C62" s="11" t="s">
        <v>347</v>
      </c>
      <c r="D62" s="11"/>
      <c r="E62" s="11"/>
      <c r="F62" s="11"/>
      <c r="G62" s="11"/>
      <c r="H62" s="11"/>
      <c r="I62" s="11"/>
      <c r="J62" s="11"/>
      <c r="K62" s="11"/>
    </row>
    <row r="63" spans="2:12" s="2" customFormat="1" ht="12.75">
      <c r="C63" s="3"/>
      <c r="D63" s="3"/>
      <c r="E63" s="3"/>
      <c r="F63" s="3"/>
      <c r="G63" s="3"/>
      <c r="H63" s="3"/>
      <c r="I63" s="3"/>
      <c r="J63" s="3"/>
      <c r="K63" s="3"/>
    </row>
    <row r="64" spans="2:12" s="2" customFormat="1" ht="12.75">
      <c r="C64" s="3"/>
      <c r="D64" s="3"/>
      <c r="E64" s="3"/>
      <c r="F64" s="3"/>
      <c r="G64" s="3"/>
      <c r="H64" s="3"/>
      <c r="I64" s="3"/>
      <c r="J64" s="3"/>
      <c r="K64" s="3"/>
    </row>
    <row r="65" spans="2:13" s="2" customFormat="1" ht="12.75">
      <c r="C65" s="3"/>
      <c r="D65" s="3"/>
      <c r="E65" s="3"/>
      <c r="F65" s="3"/>
      <c r="G65" s="3"/>
      <c r="H65" s="3"/>
      <c r="I65" s="3"/>
      <c r="J65" s="3"/>
      <c r="K65" s="3"/>
    </row>
    <row r="66" spans="2:13" s="2" customFormat="1" ht="12.75"/>
    <row r="67" spans="2:13" ht="12.75" customHeight="1">
      <c r="B67" s="42" t="s">
        <v>264</v>
      </c>
      <c r="D67" s="42"/>
      <c r="E67" s="42"/>
      <c r="F67" s="42"/>
      <c r="G67" s="42"/>
      <c r="H67" s="42"/>
      <c r="I67" s="42"/>
      <c r="J67" s="42"/>
      <c r="K67" s="42"/>
    </row>
    <row r="68" spans="2:13" s="2" customFormat="1" ht="12.75" customHeight="1"/>
    <row r="69" spans="2:13" s="2" customFormat="1" ht="12.75" customHeight="1">
      <c r="C69" s="2" t="s">
        <v>265</v>
      </c>
    </row>
    <row r="70" spans="2:13" s="2" customFormat="1" ht="13.5" customHeight="1">
      <c r="D70" s="2" t="s">
        <v>168</v>
      </c>
      <c r="G70" s="240">
        <v>0</v>
      </c>
      <c r="H70" s="240"/>
      <c r="I70" s="2" t="s">
        <v>169</v>
      </c>
    </row>
    <row r="71" spans="2:13" s="2" customFormat="1" ht="14.25" customHeight="1" thickBot="1">
      <c r="D71" s="2" t="s">
        <v>170</v>
      </c>
      <c r="G71" s="241">
        <v>0</v>
      </c>
      <c r="H71" s="241"/>
      <c r="I71" s="2" t="s">
        <v>169</v>
      </c>
    </row>
    <row r="72" spans="2:13" s="2" customFormat="1" ht="13.5" customHeight="1">
      <c r="D72" s="47"/>
      <c r="E72" s="47" t="s">
        <v>171</v>
      </c>
      <c r="F72" s="47"/>
      <c r="G72" s="267">
        <f>SUM(G70:H71)</f>
        <v>0</v>
      </c>
      <c r="H72" s="267"/>
      <c r="I72" s="2" t="s">
        <v>169</v>
      </c>
    </row>
    <row r="73" spans="2:13" s="2" customFormat="1" ht="6.75" customHeight="1"/>
    <row r="74" spans="2:13" s="2" customFormat="1" ht="6" customHeight="1"/>
    <row r="75" spans="2:13" s="2" customFormat="1" ht="12.75">
      <c r="C75" s="2" t="s">
        <v>266</v>
      </c>
      <c r="L75" s="256" t="s">
        <v>3</v>
      </c>
      <c r="M75" s="256"/>
    </row>
    <row r="76" spans="2:13" s="2" customFormat="1" ht="12.75">
      <c r="D76" s="2" t="s">
        <v>173</v>
      </c>
      <c r="G76" s="6"/>
      <c r="H76" s="6"/>
      <c r="I76" s="240">
        <v>0</v>
      </c>
      <c r="J76" s="240"/>
      <c r="K76" s="2" t="s">
        <v>169</v>
      </c>
    </row>
    <row r="77" spans="2:13" s="2" customFormat="1" thickBot="1">
      <c r="D77" s="268" t="s">
        <v>267</v>
      </c>
      <c r="E77" s="268"/>
      <c r="F77" s="268"/>
      <c r="G77" s="268"/>
      <c r="H77" s="268"/>
      <c r="I77" s="241">
        <v>0</v>
      </c>
      <c r="J77" s="241"/>
      <c r="K77" s="2" t="s">
        <v>169</v>
      </c>
    </row>
    <row r="78" spans="2:13" s="2" customFormat="1" ht="12.75">
      <c r="D78" s="47"/>
      <c r="E78" s="47" t="s">
        <v>171</v>
      </c>
      <c r="F78" s="47"/>
      <c r="G78" s="47"/>
      <c r="H78" s="46"/>
      <c r="I78" s="267">
        <f>SUM(I76:J77)</f>
        <v>0</v>
      </c>
      <c r="J78" s="267"/>
      <c r="K78" s="2" t="s">
        <v>169</v>
      </c>
    </row>
    <row r="79" spans="2:13" s="2" customFormat="1" ht="6" customHeight="1"/>
    <row r="80" spans="2:13" s="2" customFormat="1" ht="12.75"/>
    <row r="81" spans="2:11" s="2" customFormat="1" ht="12.75"/>
    <row r="82" spans="2:11" s="2" customFormat="1" ht="12.75"/>
    <row r="83" spans="2:11" ht="14.25">
      <c r="B83" s="42" t="s">
        <v>268</v>
      </c>
      <c r="D83" s="42"/>
      <c r="E83" s="42"/>
      <c r="F83" s="42"/>
      <c r="G83" s="42"/>
      <c r="H83" s="42"/>
      <c r="I83" s="42"/>
      <c r="J83" s="42"/>
      <c r="K83" s="42"/>
    </row>
    <row r="84" spans="2:11">
      <c r="C84" s="45" t="s">
        <v>269</v>
      </c>
    </row>
    <row r="85" spans="2:11" s="2" customFormat="1" ht="7.5" customHeight="1"/>
    <row r="86" spans="2:11" s="2" customFormat="1" ht="12.75">
      <c r="C86" s="2" t="s">
        <v>270</v>
      </c>
    </row>
    <row r="87" spans="2:11" s="2" customFormat="1" ht="12.75">
      <c r="J87" s="6" t="s">
        <v>176</v>
      </c>
    </row>
    <row r="88" spans="2:11" s="2" customFormat="1" ht="12.75">
      <c r="C88" s="228"/>
      <c r="D88" s="228"/>
      <c r="E88" s="228" t="s">
        <v>177</v>
      </c>
      <c r="F88" s="228"/>
      <c r="G88" s="228" t="s">
        <v>178</v>
      </c>
      <c r="H88" s="228"/>
      <c r="I88" s="228" t="s">
        <v>158</v>
      </c>
      <c r="J88" s="228"/>
    </row>
    <row r="89" spans="2:11" s="2" customFormat="1" ht="12.75">
      <c r="C89" s="266" t="s">
        <v>179</v>
      </c>
      <c r="D89" s="266"/>
      <c r="E89" s="229">
        <v>934210315</v>
      </c>
      <c r="F89" s="229"/>
      <c r="G89" s="226">
        <v>731071957</v>
      </c>
      <c r="H89" s="226"/>
      <c r="I89" s="226">
        <f t="shared" ref="I89:I95" si="0">E89-G89</f>
        <v>203138358</v>
      </c>
      <c r="J89" s="226"/>
    </row>
    <row r="90" spans="2:11" s="2" customFormat="1" ht="12.75">
      <c r="C90" s="266" t="s">
        <v>160</v>
      </c>
      <c r="D90" s="266"/>
      <c r="E90" s="229">
        <v>156784472</v>
      </c>
      <c r="F90" s="229"/>
      <c r="G90" s="226">
        <v>147997351</v>
      </c>
      <c r="H90" s="226"/>
      <c r="I90" s="226">
        <f t="shared" si="0"/>
        <v>8787121</v>
      </c>
      <c r="J90" s="226"/>
    </row>
    <row r="91" spans="2:11" s="2" customFormat="1" ht="12.75">
      <c r="C91" s="266" t="s">
        <v>181</v>
      </c>
      <c r="D91" s="266"/>
      <c r="E91" s="229">
        <v>77425002</v>
      </c>
      <c r="F91" s="229"/>
      <c r="G91" s="226">
        <v>62946376</v>
      </c>
      <c r="H91" s="226"/>
      <c r="I91" s="226">
        <f t="shared" si="0"/>
        <v>14478626</v>
      </c>
      <c r="J91" s="226"/>
    </row>
    <row r="92" spans="2:11" s="2" customFormat="1" ht="12.75">
      <c r="C92" s="266" t="s">
        <v>182</v>
      </c>
      <c r="D92" s="266"/>
      <c r="E92" s="229">
        <v>8335659</v>
      </c>
      <c r="F92" s="229"/>
      <c r="G92" s="229">
        <v>5856648</v>
      </c>
      <c r="H92" s="229"/>
      <c r="I92" s="226">
        <f t="shared" si="0"/>
        <v>2479011</v>
      </c>
      <c r="J92" s="226"/>
    </row>
    <row r="93" spans="2:11" s="2" customFormat="1" ht="12.75">
      <c r="C93" s="266" t="s">
        <v>318</v>
      </c>
      <c r="D93" s="266"/>
      <c r="E93" s="229">
        <v>30487818</v>
      </c>
      <c r="F93" s="229"/>
      <c r="G93" s="229">
        <v>26465080</v>
      </c>
      <c r="H93" s="229"/>
      <c r="I93" s="226">
        <f t="shared" si="0"/>
        <v>4022738</v>
      </c>
      <c r="J93" s="226"/>
    </row>
    <row r="94" spans="2:11" s="2" customFormat="1" ht="12.75">
      <c r="C94" s="266" t="s">
        <v>184</v>
      </c>
      <c r="D94" s="266"/>
      <c r="E94" s="229">
        <v>52626282</v>
      </c>
      <c r="F94" s="229"/>
      <c r="G94" s="229">
        <v>43839149</v>
      </c>
      <c r="H94" s="229"/>
      <c r="I94" s="226">
        <f t="shared" si="0"/>
        <v>8787133</v>
      </c>
      <c r="J94" s="226"/>
    </row>
    <row r="95" spans="2:11" s="2" customFormat="1" ht="12.75">
      <c r="C95" s="266" t="s">
        <v>185</v>
      </c>
      <c r="D95" s="266"/>
      <c r="E95" s="229">
        <v>10748595</v>
      </c>
      <c r="F95" s="229"/>
      <c r="G95" s="229">
        <v>8555763</v>
      </c>
      <c r="H95" s="229"/>
      <c r="I95" s="226">
        <f t="shared" si="0"/>
        <v>2192832</v>
      </c>
      <c r="J95" s="226"/>
    </row>
    <row r="96" spans="2:11" s="2" customFormat="1" ht="12.75">
      <c r="C96" s="236"/>
      <c r="D96" s="237"/>
      <c r="E96" s="229"/>
      <c r="F96" s="229"/>
      <c r="G96" s="229"/>
      <c r="H96" s="229"/>
      <c r="I96" s="226"/>
      <c r="J96" s="226"/>
    </row>
    <row r="97" spans="2:13" s="2" customFormat="1" ht="12.75">
      <c r="C97" s="228" t="s">
        <v>161</v>
      </c>
      <c r="D97" s="228"/>
      <c r="E97" s="226">
        <f>SUM(E89:F96)</f>
        <v>1270618143</v>
      </c>
      <c r="F97" s="226"/>
      <c r="G97" s="226">
        <f>SUM(G89:H96)</f>
        <v>1026732324</v>
      </c>
      <c r="H97" s="226"/>
      <c r="I97" s="226">
        <f>SUM(I89:J96)</f>
        <v>243885819</v>
      </c>
      <c r="J97" s="226"/>
    </row>
    <row r="98" spans="2:13" s="2" customFormat="1" ht="13.5" customHeight="1"/>
    <row r="99" spans="2:13" s="2" customFormat="1" ht="13.5" customHeight="1"/>
    <row r="100" spans="2:13" ht="17.25" customHeight="1">
      <c r="B100" s="42" t="s">
        <v>274</v>
      </c>
      <c r="D100" s="42"/>
      <c r="E100" s="42"/>
      <c r="F100" s="42"/>
      <c r="G100" s="42"/>
      <c r="H100" s="42"/>
      <c r="I100" s="42"/>
      <c r="J100" s="42"/>
      <c r="K100" s="42"/>
    </row>
    <row r="101" spans="2:13">
      <c r="C101" s="45" t="s">
        <v>269</v>
      </c>
    </row>
    <row r="102" spans="2:13" s="2" customFormat="1" ht="6.75" customHeight="1"/>
    <row r="103" spans="2:13" s="2" customFormat="1" ht="12.75">
      <c r="C103" s="2" t="s">
        <v>275</v>
      </c>
    </row>
    <row r="104" spans="2:13" s="2" customFormat="1" ht="12.75">
      <c r="K104" s="6" t="s">
        <v>176</v>
      </c>
    </row>
    <row r="105" spans="2:13" s="2" customFormat="1" ht="12.75">
      <c r="C105" s="230"/>
      <c r="D105" s="231"/>
      <c r="E105" s="230" t="s">
        <v>276</v>
      </c>
      <c r="F105" s="231"/>
      <c r="G105" s="230" t="s">
        <v>277</v>
      </c>
      <c r="H105" s="261"/>
      <c r="I105" s="231"/>
      <c r="J105" s="230" t="s">
        <v>278</v>
      </c>
      <c r="K105" s="231"/>
    </row>
    <row r="106" spans="2:13" s="2" customFormat="1" ht="12.75">
      <c r="C106" s="232"/>
      <c r="D106" s="233"/>
      <c r="E106" s="230"/>
      <c r="F106" s="231"/>
      <c r="G106" s="230"/>
      <c r="H106" s="261"/>
      <c r="I106" s="231"/>
      <c r="J106" s="230"/>
      <c r="K106" s="231"/>
      <c r="L106" s="262" t="s">
        <v>336</v>
      </c>
      <c r="M106" s="262"/>
    </row>
    <row r="107" spans="2:13" s="2" customFormat="1" ht="12.75">
      <c r="C107" s="232"/>
      <c r="D107" s="233"/>
      <c r="E107" s="230"/>
      <c r="F107" s="231"/>
      <c r="G107" s="230"/>
      <c r="H107" s="261"/>
      <c r="I107" s="231"/>
      <c r="J107" s="230"/>
      <c r="K107" s="231"/>
    </row>
    <row r="108" spans="2:13" s="2" customFormat="1" ht="12.75">
      <c r="C108" s="232"/>
      <c r="D108" s="233"/>
      <c r="E108" s="230"/>
      <c r="F108" s="231"/>
      <c r="G108" s="230"/>
      <c r="H108" s="261"/>
      <c r="I108" s="231"/>
      <c r="J108" s="230"/>
      <c r="K108" s="231"/>
    </row>
    <row r="109" spans="2:13" s="2" customFormat="1" ht="12.75">
      <c r="C109" s="230" t="s">
        <v>280</v>
      </c>
      <c r="D109" s="231"/>
      <c r="E109" s="230"/>
      <c r="F109" s="231"/>
      <c r="G109" s="230"/>
      <c r="H109" s="261"/>
      <c r="I109" s="231"/>
      <c r="J109" s="230"/>
      <c r="K109" s="231"/>
    </row>
    <row r="110" spans="2:13" s="2" customFormat="1" ht="12.75">
      <c r="C110" s="181"/>
      <c r="D110" s="181"/>
      <c r="E110" s="181"/>
      <c r="F110" s="181"/>
      <c r="G110" s="181"/>
      <c r="H110" s="181"/>
      <c r="I110" s="181"/>
      <c r="J110" s="181"/>
      <c r="K110" s="181"/>
    </row>
    <row r="111" spans="2:13" s="2" customFormat="1" ht="12.75">
      <c r="C111" s="181"/>
      <c r="D111" s="181"/>
      <c r="E111" s="181"/>
      <c r="F111" s="181"/>
      <c r="G111" s="181"/>
      <c r="H111" s="181"/>
      <c r="I111" s="181"/>
      <c r="J111" s="181"/>
      <c r="K111" s="181"/>
    </row>
    <row r="112" spans="2:13" ht="14.25">
      <c r="B112" s="42" t="s">
        <v>281</v>
      </c>
      <c r="D112" s="42"/>
      <c r="E112" s="42"/>
      <c r="F112" s="42"/>
      <c r="G112" s="42"/>
      <c r="H112" s="42"/>
      <c r="I112" s="42"/>
      <c r="J112" s="42"/>
      <c r="K112" s="42"/>
    </row>
    <row r="113" spans="2:13" s="2" customFormat="1" ht="7.5" customHeight="1"/>
    <row r="114" spans="2:13" s="2" customFormat="1" ht="12.75">
      <c r="C114" s="2" t="s">
        <v>282</v>
      </c>
    </row>
    <row r="115" spans="2:13" s="2" customFormat="1" ht="12.75">
      <c r="J115" s="6" t="s">
        <v>176</v>
      </c>
    </row>
    <row r="116" spans="2:13" s="2" customFormat="1" ht="12.75">
      <c r="C116" s="230" t="s">
        <v>283</v>
      </c>
      <c r="D116" s="231"/>
      <c r="E116" s="230" t="s">
        <v>284</v>
      </c>
      <c r="F116" s="231"/>
      <c r="G116" s="230" t="s">
        <v>285</v>
      </c>
      <c r="H116" s="231"/>
      <c r="I116" s="230" t="s">
        <v>286</v>
      </c>
      <c r="J116" s="231"/>
    </row>
    <row r="117" spans="2:13" s="2" customFormat="1" ht="12.75">
      <c r="C117" s="232"/>
      <c r="D117" s="233"/>
      <c r="E117" s="230"/>
      <c r="F117" s="231"/>
      <c r="G117" s="230"/>
      <c r="H117" s="231"/>
      <c r="I117" s="230"/>
      <c r="J117" s="231"/>
      <c r="L117" s="256" t="s">
        <v>3</v>
      </c>
      <c r="M117" s="256"/>
    </row>
    <row r="118" spans="2:13" s="2" customFormat="1" ht="12.75">
      <c r="C118" s="232"/>
      <c r="D118" s="233"/>
      <c r="E118" s="230"/>
      <c r="F118" s="231"/>
      <c r="G118" s="230"/>
      <c r="H118" s="231"/>
      <c r="I118" s="230"/>
      <c r="J118" s="231"/>
    </row>
    <row r="119" spans="2:13" s="2" customFormat="1" ht="12.75">
      <c r="C119" s="257"/>
      <c r="D119" s="258"/>
      <c r="E119" s="259"/>
      <c r="F119" s="260"/>
      <c r="G119" s="259"/>
      <c r="H119" s="260"/>
      <c r="I119" s="259"/>
      <c r="J119" s="260"/>
    </row>
    <row r="120" spans="2:13" s="2" customFormat="1" ht="13.5" customHeight="1">
      <c r="C120" s="230" t="s">
        <v>280</v>
      </c>
      <c r="D120" s="231"/>
      <c r="E120" s="230"/>
      <c r="F120" s="231"/>
      <c r="G120" s="230"/>
      <c r="H120" s="231"/>
      <c r="I120" s="230"/>
      <c r="J120" s="231"/>
    </row>
    <row r="121" spans="2:13" s="2" customFormat="1" ht="13.5" customHeight="1"/>
    <row r="122" spans="2:13" s="2" customFormat="1" ht="12.75"/>
    <row r="123" spans="2:13" ht="14.25">
      <c r="B123" s="42" t="s">
        <v>287</v>
      </c>
      <c r="C123" s="42"/>
      <c r="D123" s="42"/>
      <c r="E123" s="42"/>
      <c r="F123" s="42"/>
      <c r="G123" s="42"/>
      <c r="H123" s="42"/>
      <c r="I123" s="42"/>
      <c r="J123" s="42"/>
    </row>
    <row r="124" spans="2:13" s="2" customFormat="1" ht="7.5" customHeight="1"/>
    <row r="125" spans="2:13" s="2" customFormat="1" ht="12.75">
      <c r="C125" s="178" t="s">
        <v>288</v>
      </c>
    </row>
    <row r="126" spans="2:13" s="2" customFormat="1" ht="12.75"/>
    <row r="127" spans="2:13" s="2" customFormat="1" ht="12.75"/>
    <row r="128" spans="2:13" ht="14.25">
      <c r="B128" s="42" t="s">
        <v>289</v>
      </c>
      <c r="D128" s="42"/>
      <c r="E128" s="42"/>
      <c r="F128" s="42"/>
      <c r="G128" s="42"/>
      <c r="H128" s="42"/>
      <c r="I128" s="42"/>
      <c r="J128" s="42"/>
      <c r="K128" s="42"/>
    </row>
    <row r="129" spans="2:12" ht="14.25">
      <c r="B129" s="42" t="s">
        <v>203</v>
      </c>
      <c r="D129" s="42"/>
      <c r="E129" s="42"/>
      <c r="F129" s="42"/>
      <c r="G129" s="42"/>
      <c r="H129" s="42"/>
      <c r="I129" s="42"/>
      <c r="J129" s="42"/>
      <c r="K129" s="42"/>
      <c r="L129" s="2"/>
    </row>
    <row r="130" spans="2:12" s="2" customFormat="1" ht="6" customHeight="1"/>
    <row r="131" spans="2:12" s="2" customFormat="1" ht="12.75">
      <c r="C131" s="178" t="s">
        <v>288</v>
      </c>
    </row>
    <row r="132" spans="2:12" s="2" customFormat="1" ht="12.75">
      <c r="C132" s="11"/>
    </row>
    <row r="133" spans="2:12" s="2" customFormat="1" ht="12.75">
      <c r="C133" s="3"/>
    </row>
    <row r="134" spans="2:12" s="2" customFormat="1" ht="12.75">
      <c r="B134" s="1" t="s">
        <v>332</v>
      </c>
      <c r="C134" s="11" t="s">
        <v>333</v>
      </c>
      <c r="D134" s="11"/>
      <c r="E134" s="11"/>
      <c r="F134" s="11"/>
      <c r="G134" s="11"/>
      <c r="H134" s="11"/>
      <c r="I134" s="11"/>
      <c r="J134" s="11"/>
      <c r="K134" s="11"/>
    </row>
    <row r="135" spans="2:12" s="2" customFormat="1" ht="12.75">
      <c r="C135" s="3" t="s">
        <v>334</v>
      </c>
      <c r="D135" s="3"/>
      <c r="E135" s="3"/>
      <c r="F135" s="3"/>
      <c r="G135" s="3"/>
      <c r="H135" s="3"/>
      <c r="I135" s="3"/>
      <c r="J135" s="3"/>
      <c r="K135" s="3"/>
    </row>
    <row r="136" spans="2:12" s="2" customFormat="1" ht="12.75"/>
    <row r="137" spans="2:12" s="2" customFormat="1" ht="12.75"/>
    <row r="138" spans="2:12" s="2" customFormat="1" ht="12.75"/>
    <row r="139" spans="2:12" s="2" customFormat="1" ht="12.75"/>
  </sheetData>
  <mergeCells count="126">
    <mergeCell ref="C119:D119"/>
    <mergeCell ref="E119:F119"/>
    <mergeCell ref="G119:H119"/>
    <mergeCell ref="I119:J119"/>
    <mergeCell ref="C120:D120"/>
    <mergeCell ref="E120:F120"/>
    <mergeCell ref="G120:H120"/>
    <mergeCell ref="I120:J120"/>
    <mergeCell ref="C117:D117"/>
    <mergeCell ref="E117:F117"/>
    <mergeCell ref="G117:H117"/>
    <mergeCell ref="I117:J117"/>
    <mergeCell ref="L117:M117"/>
    <mergeCell ref="C118:D118"/>
    <mergeCell ref="E118:F118"/>
    <mergeCell ref="G118:H118"/>
    <mergeCell ref="I118:J118"/>
    <mergeCell ref="C109:D109"/>
    <mergeCell ref="E109:F109"/>
    <mergeCell ref="G109:I109"/>
    <mergeCell ref="J109:K109"/>
    <mergeCell ref="C116:D116"/>
    <mergeCell ref="E116:F116"/>
    <mergeCell ref="G116:H116"/>
    <mergeCell ref="I116:J116"/>
    <mergeCell ref="L106:M106"/>
    <mergeCell ref="C107:D107"/>
    <mergeCell ref="E107:F107"/>
    <mergeCell ref="G107:I107"/>
    <mergeCell ref="J107:K107"/>
    <mergeCell ref="C108:D108"/>
    <mergeCell ref="E108:F108"/>
    <mergeCell ref="G108:I108"/>
    <mergeCell ref="J108:K108"/>
    <mergeCell ref="C105:D105"/>
    <mergeCell ref="E105:F105"/>
    <mergeCell ref="G105:I105"/>
    <mergeCell ref="J105:K105"/>
    <mergeCell ref="C106:D106"/>
    <mergeCell ref="E106:F106"/>
    <mergeCell ref="G106:I106"/>
    <mergeCell ref="J106:K106"/>
    <mergeCell ref="C96:D96"/>
    <mergeCell ref="E96:F96"/>
    <mergeCell ref="G96:H96"/>
    <mergeCell ref="I96:J96"/>
    <mergeCell ref="C97:D97"/>
    <mergeCell ref="E97:F97"/>
    <mergeCell ref="G97:H97"/>
    <mergeCell ref="I97:J97"/>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8:J78"/>
    <mergeCell ref="C88:D88"/>
    <mergeCell ref="E88:F88"/>
    <mergeCell ref="G88:H88"/>
    <mergeCell ref="I88:J88"/>
    <mergeCell ref="C89:D89"/>
    <mergeCell ref="E89:F89"/>
    <mergeCell ref="G89:H89"/>
    <mergeCell ref="I89:J89"/>
    <mergeCell ref="I76:J76"/>
    <mergeCell ref="D77:H77"/>
    <mergeCell ref="I77:J77"/>
    <mergeCell ref="C57:D57"/>
    <mergeCell ref="E57:F57"/>
    <mergeCell ref="G57:H57"/>
    <mergeCell ref="I57:J57"/>
    <mergeCell ref="K57:L57"/>
    <mergeCell ref="C58:D58"/>
    <mergeCell ref="E58:F58"/>
    <mergeCell ref="G58:H58"/>
    <mergeCell ref="I58:J58"/>
    <mergeCell ref="K58:L58"/>
    <mergeCell ref="C56:D56"/>
    <mergeCell ref="E56:F56"/>
    <mergeCell ref="G56:H56"/>
    <mergeCell ref="I56:J56"/>
    <mergeCell ref="K56:L56"/>
    <mergeCell ref="G70:H70"/>
    <mergeCell ref="G71:H71"/>
    <mergeCell ref="G72:H72"/>
    <mergeCell ref="L75:M75"/>
    <mergeCell ref="C54:D54"/>
    <mergeCell ref="E54:F54"/>
    <mergeCell ref="G54:H54"/>
    <mergeCell ref="I54:J54"/>
    <mergeCell ref="K54:L54"/>
    <mergeCell ref="C55:D55"/>
    <mergeCell ref="E55:F55"/>
    <mergeCell ref="G55:H55"/>
    <mergeCell ref="I55:J55"/>
    <mergeCell ref="K55:L55"/>
    <mergeCell ref="C3:L3"/>
    <mergeCell ref="C7:K7"/>
    <mergeCell ref="C31:K31"/>
    <mergeCell ref="C35:K35"/>
    <mergeCell ref="C39:K39"/>
    <mergeCell ref="C47:K47"/>
    <mergeCell ref="C53:D53"/>
    <mergeCell ref="E53:F53"/>
    <mergeCell ref="G53:H53"/>
    <mergeCell ref="I53:J53"/>
    <mergeCell ref="K53:L53"/>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63"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3"/>
  <sheetViews>
    <sheetView topLeftCell="A40" zoomScaleNormal="100" zoomScaleSheetLayoutView="100" workbookViewId="0">
      <selection activeCell="I184" sqref="I184"/>
    </sheetView>
  </sheetViews>
  <sheetFormatPr defaultColWidth="9" defaultRowHeight="13.5"/>
  <cols>
    <col min="1" max="1" width="3.5" style="12" customWidth="1"/>
    <col min="2" max="2" width="5" style="12" customWidth="1"/>
    <col min="3" max="3" width="6.875" style="12" customWidth="1"/>
    <col min="4" max="4" width="9.25" style="12" customWidth="1"/>
    <col min="5" max="10" width="8.5" style="12" customWidth="1"/>
    <col min="11" max="11" width="9.5" style="12" customWidth="1"/>
    <col min="12" max="12" width="8.875" style="12" customWidth="1"/>
    <col min="13" max="13" width="5.25" style="12" customWidth="1"/>
    <col min="14" max="16384" width="9" style="12"/>
  </cols>
  <sheetData>
    <row r="1" spans="2:12" ht="48.75" customHeight="1">
      <c r="L1" s="23" t="s">
        <v>348</v>
      </c>
    </row>
    <row r="2" spans="2:12" ht="17.25">
      <c r="C2" s="320" t="s">
        <v>349</v>
      </c>
      <c r="D2" s="320"/>
      <c r="E2" s="320"/>
      <c r="F2" s="320"/>
      <c r="G2" s="320"/>
      <c r="H2" s="320"/>
      <c r="I2" s="320"/>
      <c r="J2" s="320"/>
      <c r="K2" s="320"/>
      <c r="L2" s="320"/>
    </row>
    <row r="3" spans="2:12" ht="17.25">
      <c r="C3" s="194"/>
      <c r="D3" s="194"/>
      <c r="E3" s="194"/>
      <c r="F3" s="194"/>
      <c r="G3" s="194"/>
      <c r="H3" s="194"/>
      <c r="I3" s="194"/>
      <c r="J3" s="194"/>
      <c r="K3" s="194"/>
    </row>
    <row r="5" spans="2:12" ht="14.25">
      <c r="B5" s="43" t="s">
        <v>238</v>
      </c>
      <c r="D5" s="43"/>
      <c r="E5" s="43"/>
      <c r="F5" s="43"/>
      <c r="G5" s="43"/>
      <c r="H5" s="43"/>
      <c r="I5" s="43"/>
      <c r="J5" s="43"/>
      <c r="K5" s="43"/>
    </row>
    <row r="6" spans="2:12" s="13" customFormat="1" ht="12.75">
      <c r="C6" s="313"/>
      <c r="D6" s="313"/>
      <c r="E6" s="313"/>
      <c r="F6" s="313"/>
      <c r="G6" s="313"/>
      <c r="H6" s="313"/>
      <c r="I6" s="313"/>
      <c r="J6" s="313"/>
      <c r="K6" s="313"/>
    </row>
    <row r="7" spans="2:12" s="13" customFormat="1" ht="12.75">
      <c r="C7" s="13" t="s">
        <v>239</v>
      </c>
    </row>
    <row r="8" spans="2:12" s="13" customFormat="1" ht="12.75">
      <c r="C8" s="19" t="s">
        <v>6</v>
      </c>
      <c r="D8" s="13" t="s">
        <v>3</v>
      </c>
    </row>
    <row r="9" spans="2:12" s="13" customFormat="1" ht="12.75"/>
    <row r="10" spans="2:12" s="13" customFormat="1" ht="12.75">
      <c r="C10" s="13" t="s">
        <v>240</v>
      </c>
    </row>
    <row r="11" spans="2:12" s="13" customFormat="1" ht="12.75">
      <c r="C11" s="19" t="s">
        <v>6</v>
      </c>
      <c r="D11" s="13" t="s">
        <v>3</v>
      </c>
    </row>
    <row r="12" spans="2:12" s="13" customFormat="1" ht="12.75"/>
    <row r="13" spans="2:12" s="13" customFormat="1" ht="12.75">
      <c r="C13" s="13" t="s">
        <v>241</v>
      </c>
    </row>
    <row r="14" spans="2:12" s="13" customFormat="1" ht="12.75">
      <c r="C14" s="19" t="s">
        <v>6</v>
      </c>
      <c r="D14" s="13" t="s">
        <v>292</v>
      </c>
    </row>
    <row r="15" spans="2:12" s="13" customFormat="1" ht="12.75">
      <c r="C15" s="19" t="s">
        <v>6</v>
      </c>
      <c r="D15" s="13" t="s">
        <v>350</v>
      </c>
    </row>
    <row r="16" spans="2:12" s="13" customFormat="1" ht="12.75">
      <c r="D16" s="11" t="s">
        <v>351</v>
      </c>
      <c r="E16" s="24"/>
      <c r="F16" s="24"/>
      <c r="G16" s="24"/>
      <c r="H16" s="24"/>
      <c r="I16" s="24"/>
      <c r="J16" s="24"/>
      <c r="K16" s="24"/>
      <c r="L16" s="22"/>
    </row>
    <row r="17" spans="2:12" s="13" customFormat="1" ht="12.75">
      <c r="D17" s="13" t="s">
        <v>352</v>
      </c>
    </row>
    <row r="18" spans="2:12" s="13" customFormat="1" ht="12.75">
      <c r="D18" s="11"/>
      <c r="E18" s="24"/>
      <c r="F18" s="24"/>
      <c r="G18" s="24"/>
      <c r="H18" s="24"/>
      <c r="I18" s="24"/>
      <c r="J18" s="24"/>
      <c r="K18" s="24"/>
      <c r="L18" s="22"/>
    </row>
    <row r="19" spans="2:12" s="13" customFormat="1" ht="12.75"/>
    <row r="20" spans="2:12" s="13" customFormat="1" ht="12.75">
      <c r="C20" s="127"/>
      <c r="D20" s="22"/>
      <c r="E20" s="22"/>
      <c r="F20" s="22"/>
    </row>
    <row r="21" spans="2:12" s="13" customFormat="1" ht="12.75">
      <c r="C21" s="13" t="s">
        <v>244</v>
      </c>
    </row>
    <row r="22" spans="2:12" s="13" customFormat="1" ht="12.75">
      <c r="C22" s="19" t="s">
        <v>6</v>
      </c>
      <c r="D22" s="13" t="s">
        <v>15</v>
      </c>
      <c r="F22" s="13" t="s">
        <v>3</v>
      </c>
    </row>
    <row r="23" spans="2:12" s="13" customFormat="1" ht="12.75">
      <c r="C23" s="19" t="s">
        <v>6</v>
      </c>
      <c r="D23" s="13" t="s">
        <v>19</v>
      </c>
      <c r="F23" s="13" t="s">
        <v>247</v>
      </c>
    </row>
    <row r="24" spans="2:12" s="13" customFormat="1" ht="12.75">
      <c r="C24" s="19"/>
      <c r="F24" s="13" t="s">
        <v>248</v>
      </c>
    </row>
    <row r="25" spans="2:12" s="13" customFormat="1" ht="12.75">
      <c r="C25" s="19"/>
      <c r="F25" s="13" t="s">
        <v>249</v>
      </c>
    </row>
    <row r="26" spans="2:12" s="13" customFormat="1" ht="12.75">
      <c r="C26" s="19" t="s">
        <v>6</v>
      </c>
      <c r="D26" s="13" t="s">
        <v>22</v>
      </c>
      <c r="F26" s="13" t="s">
        <v>342</v>
      </c>
    </row>
    <row r="27" spans="2:12" s="13" customFormat="1" ht="12.75">
      <c r="F27" s="13" t="s">
        <v>343</v>
      </c>
    </row>
    <row r="28" spans="2:12" s="13" customFormat="1" ht="12.75">
      <c r="F28" s="13" t="s">
        <v>27</v>
      </c>
    </row>
    <row r="29" spans="2:12" s="13" customFormat="1" ht="12.75"/>
    <row r="30" spans="2:12" ht="14.25">
      <c r="B30" s="43" t="s">
        <v>252</v>
      </c>
      <c r="D30" s="43"/>
      <c r="E30" s="43"/>
      <c r="F30" s="43"/>
      <c r="G30" s="43"/>
      <c r="H30" s="43"/>
      <c r="I30" s="43"/>
      <c r="J30" s="43"/>
      <c r="K30" s="43"/>
    </row>
    <row r="31" spans="2:12" s="13" customFormat="1" ht="12.75"/>
    <row r="32" spans="2:12" s="13" customFormat="1" ht="13.5" customHeight="1">
      <c r="C32" s="262" t="s">
        <v>3</v>
      </c>
      <c r="D32" s="262"/>
    </row>
    <row r="33" spans="2:13" s="13" customFormat="1" ht="12.75">
      <c r="C33" s="193"/>
      <c r="D33" s="193"/>
      <c r="E33" s="193"/>
      <c r="F33" s="193"/>
      <c r="G33" s="193"/>
      <c r="H33" s="193"/>
      <c r="I33" s="193"/>
      <c r="J33" s="193"/>
      <c r="K33" s="193"/>
    </row>
    <row r="34" spans="2:13" s="13" customFormat="1" ht="12.75"/>
    <row r="35" spans="2:13" ht="14.25">
      <c r="B35" s="43" t="s">
        <v>253</v>
      </c>
      <c r="D35" s="43"/>
      <c r="E35" s="43"/>
      <c r="F35" s="43"/>
      <c r="G35" s="43"/>
      <c r="H35" s="43"/>
      <c r="I35" s="43"/>
      <c r="J35" s="43"/>
      <c r="K35" s="43"/>
    </row>
    <row r="36" spans="2:13" s="13" customFormat="1" ht="12.75">
      <c r="C36" s="193"/>
      <c r="D36" s="193"/>
      <c r="E36" s="193"/>
      <c r="F36" s="193"/>
      <c r="G36" s="193"/>
      <c r="H36" s="193"/>
      <c r="I36" s="193"/>
      <c r="J36" s="193"/>
      <c r="K36" s="193"/>
    </row>
    <row r="37" spans="2:13" s="13" customFormat="1" ht="12.75">
      <c r="C37" s="313" t="s">
        <v>301</v>
      </c>
      <c r="D37" s="313"/>
      <c r="E37" s="313"/>
      <c r="F37" s="313"/>
      <c r="G37" s="313"/>
      <c r="H37" s="313"/>
      <c r="I37" s="313"/>
      <c r="J37" s="313"/>
      <c r="K37" s="313"/>
    </row>
    <row r="38" spans="2:13" s="13" customFormat="1" ht="12.75">
      <c r="C38" s="22" t="s">
        <v>344</v>
      </c>
    </row>
    <row r="39" spans="2:13" s="13" customFormat="1" ht="12.75"/>
    <row r="40" spans="2:13" ht="24.75" customHeight="1">
      <c r="B40" s="25" t="s">
        <v>255</v>
      </c>
      <c r="D40" s="25"/>
      <c r="E40" s="25"/>
      <c r="F40" s="25"/>
      <c r="G40" s="25"/>
      <c r="H40" s="25"/>
      <c r="I40" s="25"/>
      <c r="J40" s="25"/>
      <c r="K40" s="25"/>
    </row>
    <row r="41" spans="2:13" s="16" customFormat="1" ht="16.5" customHeight="1">
      <c r="C41" s="321" t="s">
        <v>256</v>
      </c>
      <c r="D41" s="321"/>
      <c r="E41" s="321"/>
      <c r="F41" s="321"/>
      <c r="G41" s="321"/>
      <c r="H41" s="321"/>
      <c r="I41" s="321"/>
      <c r="J41" s="321"/>
      <c r="K41" s="321"/>
    </row>
    <row r="42" spans="2:13" s="13" customFormat="1" ht="14.25" customHeight="1">
      <c r="C42" s="322" t="s">
        <v>353</v>
      </c>
      <c r="D42" s="322"/>
      <c r="E42" s="322"/>
      <c r="F42" s="322"/>
      <c r="G42" s="322"/>
      <c r="H42" s="322"/>
      <c r="I42" s="322"/>
      <c r="J42" s="322"/>
      <c r="K42" s="322"/>
      <c r="L42" s="322"/>
      <c r="M42" s="322"/>
    </row>
    <row r="43" spans="2:13" s="13" customFormat="1" ht="15" customHeight="1">
      <c r="C43" s="323" t="s">
        <v>354</v>
      </c>
      <c r="D43" s="323"/>
      <c r="E43" s="323"/>
      <c r="F43" s="323"/>
      <c r="G43" s="323"/>
      <c r="H43" s="323"/>
      <c r="I43" s="323"/>
      <c r="J43" s="323"/>
      <c r="K43" s="323"/>
      <c r="L43" s="323"/>
      <c r="M43" s="323"/>
    </row>
    <row r="44" spans="2:13" s="13" customFormat="1" ht="12.75">
      <c r="C44" s="127" t="s">
        <v>87</v>
      </c>
      <c r="D44" s="22" t="s">
        <v>307</v>
      </c>
      <c r="E44" s="22"/>
      <c r="F44" s="22"/>
    </row>
    <row r="45" spans="2:13" s="13" customFormat="1" ht="12.75">
      <c r="C45" s="127" t="s">
        <v>91</v>
      </c>
      <c r="D45" s="22" t="s">
        <v>346</v>
      </c>
      <c r="E45" s="22"/>
      <c r="F45" s="22"/>
    </row>
    <row r="46" spans="2:13" s="13" customFormat="1" ht="12.75">
      <c r="C46" s="127"/>
      <c r="D46" s="22"/>
      <c r="E46" s="22"/>
      <c r="F46" s="22"/>
    </row>
    <row r="47" spans="2:13" s="13" customFormat="1" ht="12.75">
      <c r="C47" s="127"/>
      <c r="D47" s="22"/>
      <c r="E47" s="22"/>
      <c r="F47" s="22"/>
    </row>
    <row r="48" spans="2:13" s="13" customFormat="1" ht="12.75"/>
    <row r="49" spans="2:12" ht="14.25">
      <c r="B49" s="43" t="s">
        <v>262</v>
      </c>
      <c r="D49" s="43"/>
      <c r="E49" s="43"/>
      <c r="F49" s="43"/>
      <c r="G49" s="43"/>
      <c r="H49" s="43"/>
      <c r="I49" s="43"/>
      <c r="J49" s="43"/>
      <c r="K49" s="43"/>
    </row>
    <row r="50" spans="2:12" s="13" customFormat="1" ht="12.75"/>
    <row r="51" spans="2:12" s="13" customFormat="1" ht="12.75">
      <c r="C51" s="24" t="s">
        <v>3</v>
      </c>
    </row>
    <row r="52" spans="2:12" s="13" customFormat="1" ht="12.75">
      <c r="C52" s="127"/>
      <c r="D52" s="22"/>
      <c r="E52" s="22"/>
      <c r="F52" s="22"/>
    </row>
    <row r="53" spans="2:12" s="13" customFormat="1" ht="12.75"/>
    <row r="54" spans="2:12" s="13" customFormat="1" ht="12.75"/>
    <row r="55" spans="2:12" ht="14.25" customHeight="1">
      <c r="B55" s="26" t="s">
        <v>263</v>
      </c>
      <c r="D55" s="26"/>
      <c r="E55" s="26"/>
      <c r="F55" s="26"/>
      <c r="G55" s="26"/>
      <c r="H55" s="26"/>
      <c r="I55" s="26"/>
      <c r="J55" s="26"/>
      <c r="K55" s="26"/>
    </row>
    <row r="56" spans="2:12" ht="15.75" customHeight="1">
      <c r="B56" s="27"/>
      <c r="D56" s="26"/>
      <c r="E56" s="26"/>
      <c r="F56" s="26"/>
      <c r="G56" s="26"/>
      <c r="H56" s="26"/>
      <c r="I56" s="26"/>
      <c r="J56" s="26"/>
      <c r="K56" s="26"/>
    </row>
    <row r="57" spans="2:12" s="13" customFormat="1" ht="12.75">
      <c r="C57" s="24" t="s">
        <v>3</v>
      </c>
    </row>
    <row r="58" spans="2:12" s="13" customFormat="1" ht="12.75">
      <c r="B58" s="1"/>
      <c r="C58" s="24"/>
      <c r="D58" s="24"/>
      <c r="E58" s="24"/>
      <c r="F58" s="24"/>
      <c r="G58" s="24"/>
      <c r="H58" s="24"/>
      <c r="I58" s="24"/>
      <c r="J58" s="24"/>
      <c r="K58" s="24"/>
      <c r="L58" s="22"/>
    </row>
    <row r="59" spans="2:12" ht="14.25">
      <c r="B59" s="43" t="s">
        <v>264</v>
      </c>
      <c r="D59" s="43"/>
      <c r="E59" s="43"/>
      <c r="F59" s="43"/>
      <c r="G59" s="43"/>
      <c r="H59" s="43"/>
      <c r="I59" s="43"/>
      <c r="J59" s="43"/>
      <c r="K59" s="43"/>
    </row>
    <row r="60" spans="2:12" s="13" customFormat="1" ht="7.5" customHeight="1"/>
    <row r="61" spans="2:12" s="13" customFormat="1" ht="3" customHeight="1"/>
    <row r="62" spans="2:12" s="13" customFormat="1" ht="12.75">
      <c r="C62" s="13" t="s">
        <v>265</v>
      </c>
    </row>
    <row r="63" spans="2:12" s="13" customFormat="1" ht="13.5" customHeight="1">
      <c r="D63" s="13" t="s">
        <v>168</v>
      </c>
      <c r="G63" s="300">
        <v>0</v>
      </c>
      <c r="H63" s="300"/>
      <c r="I63" s="13" t="s">
        <v>169</v>
      </c>
    </row>
    <row r="64" spans="2:12" s="13" customFormat="1" ht="14.25" customHeight="1" thickBot="1">
      <c r="D64" s="13" t="s">
        <v>170</v>
      </c>
      <c r="G64" s="301">
        <v>0</v>
      </c>
      <c r="H64" s="301"/>
      <c r="I64" s="13" t="s">
        <v>169</v>
      </c>
    </row>
    <row r="65" spans="2:13" s="13" customFormat="1" ht="13.5" customHeight="1">
      <c r="D65" s="37"/>
      <c r="E65" s="37" t="s">
        <v>171</v>
      </c>
      <c r="F65" s="37"/>
      <c r="G65" s="302">
        <f>SUM(G63:H64)</f>
        <v>0</v>
      </c>
      <c r="H65" s="302"/>
      <c r="I65" s="13" t="s">
        <v>169</v>
      </c>
    </row>
    <row r="66" spans="2:13" s="13" customFormat="1" ht="6.75" customHeight="1"/>
    <row r="67" spans="2:13" s="13" customFormat="1" ht="6" customHeight="1"/>
    <row r="68" spans="2:13" s="13" customFormat="1" ht="12.75">
      <c r="C68" s="13" t="s">
        <v>266</v>
      </c>
      <c r="L68" s="324" t="s">
        <v>3</v>
      </c>
      <c r="M68" s="324"/>
    </row>
    <row r="69" spans="2:13" s="13" customFormat="1" ht="12.75">
      <c r="D69" s="13" t="s">
        <v>173</v>
      </c>
      <c r="G69" s="19"/>
      <c r="H69" s="19"/>
      <c r="I69" s="300">
        <v>0</v>
      </c>
      <c r="J69" s="300"/>
      <c r="K69" s="13" t="s">
        <v>169</v>
      </c>
    </row>
    <row r="70" spans="2:13" s="13" customFormat="1" thickBot="1">
      <c r="D70" s="303" t="s">
        <v>267</v>
      </c>
      <c r="E70" s="303"/>
      <c r="F70" s="303"/>
      <c r="G70" s="303"/>
      <c r="H70" s="303"/>
      <c r="I70" s="301">
        <v>0</v>
      </c>
      <c r="J70" s="301"/>
      <c r="K70" s="13" t="s">
        <v>169</v>
      </c>
    </row>
    <row r="71" spans="2:13" s="13" customFormat="1" ht="12.75">
      <c r="D71" s="37"/>
      <c r="E71" s="37" t="s">
        <v>171</v>
      </c>
      <c r="F71" s="37"/>
      <c r="G71" s="37"/>
      <c r="H71" s="36"/>
      <c r="I71" s="302">
        <f>SUM(I69:J70)</f>
        <v>0</v>
      </c>
      <c r="J71" s="302"/>
      <c r="K71" s="13" t="s">
        <v>169</v>
      </c>
    </row>
    <row r="72" spans="2:13" s="13" customFormat="1" ht="6" customHeight="1"/>
    <row r="73" spans="2:13" s="13" customFormat="1" ht="12.75"/>
    <row r="74" spans="2:13" s="13" customFormat="1" ht="12.75"/>
    <row r="75" spans="2:13" s="13" customFormat="1" ht="12.75"/>
    <row r="76" spans="2:13" ht="14.25">
      <c r="B76" s="43" t="s">
        <v>268</v>
      </c>
      <c r="D76" s="43"/>
      <c r="E76" s="43"/>
      <c r="F76" s="43"/>
      <c r="G76" s="43"/>
      <c r="H76" s="43"/>
      <c r="I76" s="43"/>
      <c r="J76" s="43"/>
      <c r="K76" s="43"/>
    </row>
    <row r="77" spans="2:13">
      <c r="C77" s="18" t="s">
        <v>269</v>
      </c>
    </row>
    <row r="78" spans="2:13" s="13" customFormat="1" ht="7.5" customHeight="1"/>
    <row r="79" spans="2:13" s="13" customFormat="1" ht="12.75">
      <c r="C79" s="13" t="s">
        <v>270</v>
      </c>
    </row>
    <row r="80" spans="2:13" s="13" customFormat="1" ht="12.75">
      <c r="J80" s="19" t="s">
        <v>176</v>
      </c>
    </row>
    <row r="81" spans="1:13" s="13" customFormat="1" ht="12.75">
      <c r="C81" s="187"/>
      <c r="D81" s="188"/>
      <c r="E81" s="304" t="s">
        <v>177</v>
      </c>
      <c r="F81" s="304"/>
      <c r="G81" s="304" t="s">
        <v>178</v>
      </c>
      <c r="H81" s="304"/>
      <c r="I81" s="304" t="s">
        <v>158</v>
      </c>
      <c r="J81" s="304"/>
    </row>
    <row r="82" spans="1:13" s="13" customFormat="1">
      <c r="C82" s="311" t="s">
        <v>160</v>
      </c>
      <c r="D82" s="312"/>
      <c r="E82" s="306">
        <v>3019254</v>
      </c>
      <c r="F82" s="306"/>
      <c r="G82" s="306">
        <v>2791548</v>
      </c>
      <c r="H82" s="306"/>
      <c r="I82" s="306">
        <f>E82-G82</f>
        <v>227706</v>
      </c>
      <c r="J82" s="306"/>
      <c r="K82" s="128"/>
      <c r="L82" s="129"/>
    </row>
    <row r="83" spans="1:13" s="13" customFormat="1">
      <c r="C83" s="189" t="s">
        <v>182</v>
      </c>
      <c r="D83" s="190"/>
      <c r="E83" s="325">
        <v>833550</v>
      </c>
      <c r="F83" s="326"/>
      <c r="G83" s="325">
        <v>588524</v>
      </c>
      <c r="H83" s="326"/>
      <c r="I83" s="306">
        <f>E83-G83</f>
        <v>245026</v>
      </c>
      <c r="J83" s="306"/>
      <c r="K83" s="128"/>
      <c r="L83" s="129"/>
    </row>
    <row r="84" spans="1:13" s="13" customFormat="1">
      <c r="C84" s="189" t="s">
        <v>318</v>
      </c>
      <c r="D84" s="190"/>
      <c r="E84" s="325">
        <v>17235625</v>
      </c>
      <c r="F84" s="326"/>
      <c r="G84" s="325">
        <v>17235618</v>
      </c>
      <c r="H84" s="326"/>
      <c r="I84" s="306">
        <f>E84-G84</f>
        <v>7</v>
      </c>
      <c r="J84" s="306"/>
      <c r="K84" s="128"/>
      <c r="L84" s="129"/>
    </row>
    <row r="85" spans="1:13" s="13" customFormat="1">
      <c r="C85" s="189" t="s">
        <v>184</v>
      </c>
      <c r="D85" s="190"/>
      <c r="E85" s="325">
        <v>8758613</v>
      </c>
      <c r="F85" s="326"/>
      <c r="G85" s="325">
        <v>7129927</v>
      </c>
      <c r="H85" s="326"/>
      <c r="I85" s="306">
        <f>E85-G85</f>
        <v>1628686</v>
      </c>
      <c r="J85" s="306"/>
      <c r="K85" s="128"/>
      <c r="L85" s="129"/>
    </row>
    <row r="86" spans="1:13" s="13" customFormat="1">
      <c r="C86" s="308"/>
      <c r="D86" s="309"/>
      <c r="E86" s="306"/>
      <c r="F86" s="306"/>
      <c r="G86" s="306"/>
      <c r="H86" s="306"/>
      <c r="I86" s="306"/>
      <c r="J86" s="306"/>
      <c r="K86" s="128"/>
      <c r="L86" s="129"/>
    </row>
    <row r="87" spans="1:13" s="13" customFormat="1" ht="12.75">
      <c r="C87" s="199"/>
      <c r="D87" s="200"/>
      <c r="E87" s="306"/>
      <c r="F87" s="306"/>
      <c r="G87" s="306"/>
      <c r="H87" s="306"/>
      <c r="I87" s="306"/>
      <c r="J87" s="306"/>
    </row>
    <row r="88" spans="1:13" s="13" customFormat="1" ht="12.75">
      <c r="C88" s="187" t="s">
        <v>161</v>
      </c>
      <c r="D88" s="188"/>
      <c r="E88" s="306">
        <f>SUM(E82:F87)</f>
        <v>29847042</v>
      </c>
      <c r="F88" s="306"/>
      <c r="G88" s="306">
        <f>SUM(G82:H87)</f>
        <v>27745617</v>
      </c>
      <c r="H88" s="306"/>
      <c r="I88" s="306">
        <f>SUM(I82:J87)</f>
        <v>2101425</v>
      </c>
      <c r="J88" s="306"/>
    </row>
    <row r="89" spans="1:13" s="13" customFormat="1" ht="12.75"/>
    <row r="90" spans="1:13" s="13" customFormat="1" ht="13.5" customHeight="1"/>
    <row r="91" spans="1:13" s="13" customFormat="1" ht="13.5" customHeight="1">
      <c r="A91" s="12"/>
      <c r="B91" s="43" t="s">
        <v>274</v>
      </c>
      <c r="C91" s="12"/>
      <c r="D91" s="43"/>
      <c r="E91" s="43"/>
      <c r="F91" s="43"/>
      <c r="G91" s="43"/>
      <c r="H91" s="43"/>
      <c r="I91" s="43"/>
      <c r="J91" s="43"/>
      <c r="K91" s="43"/>
      <c r="L91" s="12"/>
      <c r="M91" s="12"/>
    </row>
    <row r="92" spans="1:13" ht="17.25" customHeight="1">
      <c r="C92" s="18" t="s">
        <v>269</v>
      </c>
    </row>
    <row r="93" spans="1:13">
      <c r="A93" s="13"/>
      <c r="B93" s="13"/>
      <c r="C93" s="13"/>
      <c r="D93" s="13"/>
      <c r="E93" s="13"/>
      <c r="F93" s="13"/>
      <c r="G93" s="13"/>
      <c r="H93" s="13"/>
      <c r="I93" s="13"/>
      <c r="J93" s="13"/>
      <c r="K93" s="13"/>
      <c r="L93" s="13"/>
      <c r="M93" s="13"/>
    </row>
    <row r="94" spans="1:13" s="13" customFormat="1" ht="12.75">
      <c r="C94" s="13" t="s">
        <v>275</v>
      </c>
    </row>
    <row r="95" spans="1:13" s="13" customFormat="1" ht="12.75">
      <c r="K95" s="19" t="s">
        <v>176</v>
      </c>
    </row>
    <row r="96" spans="1:13" s="13" customFormat="1" ht="12.75">
      <c r="C96" s="187"/>
      <c r="D96" s="188"/>
      <c r="E96" s="308" t="s">
        <v>276</v>
      </c>
      <c r="F96" s="309"/>
      <c r="G96" s="308" t="s">
        <v>277</v>
      </c>
      <c r="H96" s="310"/>
      <c r="I96" s="309"/>
      <c r="J96" s="308" t="s">
        <v>278</v>
      </c>
      <c r="K96" s="309"/>
    </row>
    <row r="97" spans="1:13" s="13" customFormat="1" ht="12.75">
      <c r="C97" s="189"/>
      <c r="D97" s="190"/>
      <c r="E97" s="308"/>
      <c r="F97" s="309"/>
      <c r="G97" s="308"/>
      <c r="H97" s="310"/>
      <c r="I97" s="309"/>
      <c r="J97" s="308"/>
      <c r="K97" s="309"/>
      <c r="L97" s="313" t="s">
        <v>336</v>
      </c>
      <c r="M97" s="313"/>
    </row>
    <row r="98" spans="1:13" s="13" customFormat="1" ht="12.75">
      <c r="C98" s="189"/>
      <c r="D98" s="190"/>
      <c r="E98" s="308"/>
      <c r="F98" s="309"/>
      <c r="G98" s="308"/>
      <c r="H98" s="310"/>
      <c r="I98" s="309"/>
      <c r="J98" s="308"/>
      <c r="K98" s="309"/>
    </row>
    <row r="99" spans="1:13" s="13" customFormat="1" ht="12.75">
      <c r="C99" s="187" t="s">
        <v>280</v>
      </c>
      <c r="D99" s="188"/>
      <c r="E99" s="308"/>
      <c r="F99" s="309"/>
      <c r="G99" s="308"/>
      <c r="H99" s="310"/>
      <c r="I99" s="309"/>
      <c r="J99" s="308"/>
      <c r="K99" s="309"/>
    </row>
    <row r="100" spans="1:13" s="13" customFormat="1" ht="12.75">
      <c r="C100" s="44"/>
      <c r="D100" s="44"/>
      <c r="E100" s="44"/>
      <c r="F100" s="44"/>
      <c r="G100" s="44"/>
      <c r="H100" s="44"/>
      <c r="I100" s="44"/>
      <c r="J100" s="44"/>
      <c r="K100" s="44"/>
    </row>
    <row r="101" spans="1:13" s="13" customFormat="1" ht="12.75">
      <c r="C101" s="44"/>
      <c r="D101" s="44"/>
      <c r="E101" s="44"/>
      <c r="F101" s="44"/>
      <c r="G101" s="44"/>
      <c r="H101" s="44"/>
      <c r="I101" s="44"/>
      <c r="J101" s="44"/>
      <c r="K101" s="44"/>
    </row>
    <row r="102" spans="1:13" s="13" customFormat="1" ht="14.25">
      <c r="A102" s="12"/>
      <c r="B102" s="43" t="s">
        <v>281</v>
      </c>
      <c r="C102" s="12"/>
      <c r="D102" s="43"/>
      <c r="E102" s="43"/>
      <c r="F102" s="43"/>
      <c r="G102" s="43"/>
      <c r="H102" s="43"/>
      <c r="I102" s="43"/>
      <c r="J102" s="43"/>
      <c r="K102" s="43"/>
      <c r="L102" s="12"/>
      <c r="M102" s="12"/>
    </row>
    <row r="103" spans="1:13">
      <c r="A103" s="13"/>
      <c r="B103" s="13"/>
      <c r="C103" s="13"/>
      <c r="D103" s="13"/>
      <c r="E103" s="13"/>
      <c r="F103" s="13"/>
      <c r="G103" s="13"/>
      <c r="H103" s="13"/>
      <c r="I103" s="13"/>
      <c r="J103" s="13"/>
      <c r="K103" s="13"/>
      <c r="L103" s="13"/>
      <c r="M103" s="13"/>
    </row>
    <row r="104" spans="1:13" s="13" customFormat="1" ht="12.75">
      <c r="C104" s="13" t="s">
        <v>282</v>
      </c>
    </row>
    <row r="105" spans="1:13" s="13" customFormat="1" ht="12.75">
      <c r="J105" s="19" t="s">
        <v>176</v>
      </c>
    </row>
    <row r="106" spans="1:13" s="13" customFormat="1" ht="12.75">
      <c r="C106" s="308" t="s">
        <v>283</v>
      </c>
      <c r="D106" s="309"/>
      <c r="E106" s="308" t="s">
        <v>284</v>
      </c>
      <c r="F106" s="309"/>
      <c r="G106" s="308" t="s">
        <v>285</v>
      </c>
      <c r="H106" s="309"/>
      <c r="I106" s="308" t="s">
        <v>286</v>
      </c>
      <c r="J106" s="309"/>
    </row>
    <row r="107" spans="1:13" s="13" customFormat="1" ht="12.75">
      <c r="C107" s="189"/>
      <c r="D107" s="190"/>
      <c r="E107" s="308"/>
      <c r="F107" s="309"/>
      <c r="G107" s="308"/>
      <c r="H107" s="309"/>
      <c r="I107" s="308"/>
      <c r="J107" s="309"/>
      <c r="L107" s="314" t="s">
        <v>3</v>
      </c>
      <c r="M107" s="314"/>
    </row>
    <row r="108" spans="1:13" s="13" customFormat="1" ht="12.75">
      <c r="C108" s="191"/>
      <c r="D108" s="192"/>
      <c r="E108" s="317"/>
      <c r="F108" s="318"/>
      <c r="G108" s="317"/>
      <c r="H108" s="318"/>
      <c r="I108" s="317"/>
      <c r="J108" s="318"/>
    </row>
    <row r="109" spans="1:13" s="13" customFormat="1" ht="12.75">
      <c r="C109" s="187" t="s">
        <v>280</v>
      </c>
      <c r="D109" s="188"/>
      <c r="E109" s="308"/>
      <c r="F109" s="309"/>
      <c r="G109" s="308"/>
      <c r="H109" s="309"/>
      <c r="I109" s="308"/>
      <c r="J109" s="309"/>
    </row>
    <row r="110" spans="1:13" s="13" customFormat="1" ht="13.5" customHeight="1"/>
    <row r="111" spans="1:13" s="13" customFormat="1" ht="13.5" customHeight="1"/>
    <row r="112" spans="1:13" ht="14.25">
      <c r="B112" s="43" t="s">
        <v>355</v>
      </c>
      <c r="C112" s="43"/>
      <c r="D112" s="43"/>
      <c r="E112" s="43"/>
      <c r="F112" s="43"/>
      <c r="G112" s="43"/>
      <c r="H112" s="43"/>
      <c r="I112" s="43"/>
      <c r="J112" s="43"/>
    </row>
    <row r="113" spans="2:11" s="13" customFormat="1" ht="7.5" customHeight="1"/>
    <row r="114" spans="2:11" s="13" customFormat="1" ht="12.75">
      <c r="C114" s="13" t="s">
        <v>356</v>
      </c>
    </row>
    <row r="115" spans="2:11" s="13" customFormat="1" ht="12.75">
      <c r="D115" s="13" t="s">
        <v>197</v>
      </c>
      <c r="F115" s="130">
        <v>271920</v>
      </c>
      <c r="G115" s="13" t="s">
        <v>169</v>
      </c>
    </row>
    <row r="116" spans="2:11" s="13" customFormat="1" thickBot="1">
      <c r="D116" s="131" t="s">
        <v>198</v>
      </c>
      <c r="E116" s="131"/>
      <c r="F116" s="132">
        <v>679800</v>
      </c>
      <c r="G116" s="13" t="s">
        <v>169</v>
      </c>
    </row>
    <row r="117" spans="2:11" s="13" customFormat="1" ht="13.5" customHeight="1">
      <c r="D117" s="13" t="s">
        <v>161</v>
      </c>
      <c r="E117" s="327">
        <f>SUM(F115:F116)</f>
        <v>951720</v>
      </c>
      <c r="F117" s="327"/>
      <c r="G117" s="13" t="s">
        <v>169</v>
      </c>
    </row>
    <row r="118" spans="2:11" s="13" customFormat="1" ht="12.75"/>
    <row r="119" spans="2:11" ht="14.25">
      <c r="B119" s="43" t="s">
        <v>323</v>
      </c>
      <c r="C119" s="43"/>
      <c r="D119" s="43"/>
      <c r="E119" s="43"/>
      <c r="F119" s="43"/>
      <c r="G119" s="43"/>
      <c r="H119" s="43"/>
      <c r="I119" s="43"/>
      <c r="J119" s="43"/>
    </row>
    <row r="120" spans="2:11" s="13" customFormat="1" ht="7.5" customHeight="1"/>
    <row r="121" spans="2:11" s="13" customFormat="1" ht="12.75">
      <c r="C121" s="13" t="s">
        <v>288</v>
      </c>
    </row>
    <row r="122" spans="2:11" s="13" customFormat="1" ht="12.75"/>
    <row r="123" spans="2:11" ht="14.25">
      <c r="B123" s="43" t="s">
        <v>325</v>
      </c>
      <c r="D123" s="43"/>
      <c r="E123" s="43"/>
      <c r="F123" s="43"/>
      <c r="G123" s="43"/>
      <c r="H123" s="43"/>
      <c r="I123" s="43"/>
      <c r="J123" s="43"/>
      <c r="K123" s="43"/>
    </row>
    <row r="124" spans="2:11" ht="14.25">
      <c r="B124" s="43" t="s">
        <v>203</v>
      </c>
      <c r="D124" s="43"/>
      <c r="E124" s="43"/>
      <c r="F124" s="43"/>
      <c r="G124" s="43"/>
      <c r="H124" s="43"/>
      <c r="I124" s="43"/>
      <c r="J124" s="43"/>
      <c r="K124" s="43"/>
    </row>
    <row r="125" spans="2:11" s="13" customFormat="1" ht="6" customHeight="1"/>
    <row r="126" spans="2:11" s="13" customFormat="1" ht="12.75">
      <c r="C126" s="193" t="s">
        <v>357</v>
      </c>
    </row>
    <row r="127" spans="2:11" s="13" customFormat="1" ht="12.75"/>
    <row r="128" spans="2:11" s="13" customFormat="1" ht="12.75"/>
    <row r="129" spans="1:13" s="13" customFormat="1" ht="12.75"/>
    <row r="130" spans="1:13" s="13" customFormat="1" ht="12.75"/>
    <row r="131" spans="1:13" s="13" customFormat="1" ht="12.75"/>
    <row r="132" spans="1:13" s="13" customFormat="1" ht="12.75"/>
    <row r="133" spans="1:13" s="13" customFormat="1">
      <c r="A133" s="12"/>
      <c r="B133" s="12"/>
      <c r="C133" s="12"/>
      <c r="D133" s="12"/>
      <c r="E133" s="12"/>
      <c r="F133" s="12"/>
      <c r="G133" s="12"/>
      <c r="H133" s="12"/>
      <c r="I133" s="12"/>
      <c r="J133" s="12"/>
      <c r="K133" s="12"/>
      <c r="L133" s="12"/>
      <c r="M133" s="12"/>
    </row>
  </sheetData>
  <mergeCells count="69">
    <mergeCell ref="E109:F109"/>
    <mergeCell ref="G109:H109"/>
    <mergeCell ref="I109:J109"/>
    <mergeCell ref="E117:F117"/>
    <mergeCell ref="E107:F107"/>
    <mergeCell ref="G107:H107"/>
    <mergeCell ref="I107:J107"/>
    <mergeCell ref="L107:M107"/>
    <mergeCell ref="E108:F108"/>
    <mergeCell ref="G108:H108"/>
    <mergeCell ref="I108:J108"/>
    <mergeCell ref="E99:F99"/>
    <mergeCell ref="G99:I99"/>
    <mergeCell ref="J99:K99"/>
    <mergeCell ref="C106:D106"/>
    <mergeCell ref="E106:F106"/>
    <mergeCell ref="G106:H106"/>
    <mergeCell ref="I106:J106"/>
    <mergeCell ref="E97:F97"/>
    <mergeCell ref="G97:I97"/>
    <mergeCell ref="J97:K97"/>
    <mergeCell ref="L97:M97"/>
    <mergeCell ref="E98:F98"/>
    <mergeCell ref="G98:I98"/>
    <mergeCell ref="J98:K98"/>
    <mergeCell ref="E88:F88"/>
    <mergeCell ref="G88:H88"/>
    <mergeCell ref="I88:J88"/>
    <mergeCell ref="E96:F96"/>
    <mergeCell ref="G96:I96"/>
    <mergeCell ref="J96:K96"/>
    <mergeCell ref="C86:D86"/>
    <mergeCell ref="E86:F86"/>
    <mergeCell ref="G86:H86"/>
    <mergeCell ref="I86:J86"/>
    <mergeCell ref="E87:F87"/>
    <mergeCell ref="G87:H87"/>
    <mergeCell ref="I87:J87"/>
    <mergeCell ref="E84:F84"/>
    <mergeCell ref="G84:H84"/>
    <mergeCell ref="I84:J84"/>
    <mergeCell ref="E85:F85"/>
    <mergeCell ref="G85:H85"/>
    <mergeCell ref="I85:J85"/>
    <mergeCell ref="C82:D82"/>
    <mergeCell ref="E82:F82"/>
    <mergeCell ref="G82:H82"/>
    <mergeCell ref="I82:J82"/>
    <mergeCell ref="E83:F83"/>
    <mergeCell ref="G83:H83"/>
    <mergeCell ref="I83:J83"/>
    <mergeCell ref="D70:H70"/>
    <mergeCell ref="I70:J70"/>
    <mergeCell ref="I71:J71"/>
    <mergeCell ref="E81:F81"/>
    <mergeCell ref="G81:H81"/>
    <mergeCell ref="I81:J81"/>
    <mergeCell ref="I69:J69"/>
    <mergeCell ref="C2:L2"/>
    <mergeCell ref="C6:K6"/>
    <mergeCell ref="C32:D32"/>
    <mergeCell ref="C37:K37"/>
    <mergeCell ref="C41:K41"/>
    <mergeCell ref="C42:M42"/>
    <mergeCell ref="C43:M43"/>
    <mergeCell ref="G63:H63"/>
    <mergeCell ref="G64:H64"/>
    <mergeCell ref="G65:H65"/>
    <mergeCell ref="L68:M68"/>
  </mergeCells>
  <phoneticPr fontId="4"/>
  <printOptions horizontalCentered="1" verticalCentered="1"/>
  <pageMargins left="0.23622047244094491" right="0.23622047244094491" top="0.74803149606299213" bottom="0.74803149606299213" header="0.31496062992125984" footer="0.31496062992125984"/>
  <pageSetup paperSize="9" scale="96" firstPageNumber="31" orientation="portrait" useFirstPageNumber="1" verticalDpi="300" r:id="rId1"/>
  <rowBreaks count="2" manualBreakCount="2">
    <brk id="58" max="12" man="1"/>
    <brk id="126"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38"/>
  <sheetViews>
    <sheetView topLeftCell="A41" zoomScaleNormal="100" zoomScaleSheetLayoutView="100" workbookViewId="0">
      <selection activeCell="N65" sqref="N1:Q65536"/>
    </sheetView>
  </sheetViews>
  <sheetFormatPr defaultColWidth="9" defaultRowHeight="13.5"/>
  <cols>
    <col min="1" max="1" width="3.5" style="12" customWidth="1"/>
    <col min="2" max="2" width="5" style="12" customWidth="1"/>
    <col min="3" max="3" width="6.875" style="12" customWidth="1"/>
    <col min="4" max="4" width="9.25" style="12" customWidth="1"/>
    <col min="5" max="13" width="8.5" style="12" customWidth="1"/>
    <col min="14" max="17" width="0" style="12" hidden="1" customWidth="1"/>
    <col min="18" max="16384" width="9" style="12"/>
  </cols>
  <sheetData>
    <row r="1" spans="2:13" ht="29.25" customHeight="1">
      <c r="L1" s="41" t="s">
        <v>236</v>
      </c>
    </row>
    <row r="2" spans="2:13" ht="16.5" customHeight="1">
      <c r="M2" s="20"/>
    </row>
    <row r="3" spans="2:13" ht="17.25">
      <c r="B3"/>
      <c r="C3" s="245" t="s">
        <v>358</v>
      </c>
      <c r="D3" s="245"/>
      <c r="E3" s="245"/>
      <c r="F3" s="245"/>
      <c r="G3" s="245"/>
      <c r="H3" s="245"/>
      <c r="I3" s="245"/>
      <c r="J3" s="245"/>
      <c r="K3" s="245"/>
      <c r="L3" s="245"/>
    </row>
    <row r="4" spans="2:13" ht="17.25">
      <c r="B4"/>
      <c r="C4" s="174"/>
      <c r="D4" s="174"/>
      <c r="E4" s="174"/>
      <c r="F4" s="174"/>
      <c r="G4" s="174"/>
      <c r="H4" s="174"/>
      <c r="I4" s="174"/>
      <c r="J4" s="174"/>
      <c r="K4" s="174"/>
      <c r="L4"/>
    </row>
    <row r="5" spans="2:13">
      <c r="B5"/>
      <c r="C5"/>
      <c r="D5"/>
      <c r="E5"/>
      <c r="F5"/>
      <c r="G5"/>
      <c r="H5"/>
      <c r="I5"/>
      <c r="J5"/>
      <c r="K5"/>
      <c r="L5"/>
    </row>
    <row r="6" spans="2:13" ht="14.25">
      <c r="B6" s="42" t="s">
        <v>238</v>
      </c>
      <c r="C6"/>
      <c r="D6" s="42"/>
      <c r="E6" s="42"/>
      <c r="F6" s="42"/>
      <c r="G6" s="42"/>
      <c r="H6" s="42"/>
      <c r="I6" s="42"/>
      <c r="J6" s="42"/>
      <c r="K6" s="42"/>
      <c r="L6"/>
    </row>
    <row r="7" spans="2:13" s="13" customFormat="1" ht="12.75">
      <c r="B7" s="2"/>
      <c r="C7" s="262"/>
      <c r="D7" s="262"/>
      <c r="E7" s="262"/>
      <c r="F7" s="262"/>
      <c r="G7" s="262"/>
      <c r="H7" s="262"/>
      <c r="I7" s="262"/>
      <c r="J7" s="262"/>
      <c r="K7" s="262"/>
      <c r="L7" s="2"/>
    </row>
    <row r="8" spans="2:13" s="13" customFormat="1" ht="12.75">
      <c r="B8" s="2"/>
      <c r="C8" s="2" t="s">
        <v>239</v>
      </c>
      <c r="D8" s="2"/>
      <c r="E8" s="2"/>
      <c r="F8" s="2"/>
      <c r="G8" s="2"/>
      <c r="H8" s="2"/>
      <c r="I8" s="2"/>
      <c r="J8" s="2"/>
      <c r="K8" s="2"/>
      <c r="L8" s="2"/>
    </row>
    <row r="9" spans="2:13" s="13" customFormat="1" ht="12.75">
      <c r="B9" s="2"/>
      <c r="C9" s="6" t="s">
        <v>6</v>
      </c>
      <c r="D9" s="2" t="s">
        <v>3</v>
      </c>
      <c r="E9" s="2"/>
      <c r="F9" s="2"/>
      <c r="G9" s="2"/>
      <c r="H9" s="2"/>
      <c r="I9" s="2"/>
      <c r="J9" s="2"/>
      <c r="K9" s="2"/>
      <c r="L9" s="2"/>
    </row>
    <row r="10" spans="2:13" s="13" customFormat="1" ht="12.75">
      <c r="B10" s="2"/>
      <c r="C10" s="6"/>
      <c r="D10" s="2"/>
      <c r="E10" s="2"/>
      <c r="F10" s="2"/>
      <c r="G10" s="2"/>
      <c r="H10" s="2"/>
      <c r="I10" s="2"/>
      <c r="J10" s="2"/>
      <c r="K10" s="2"/>
      <c r="L10" s="2"/>
    </row>
    <row r="11" spans="2:13" s="13" customFormat="1" ht="12.75">
      <c r="B11" s="2"/>
      <c r="C11" s="2" t="s">
        <v>240</v>
      </c>
      <c r="D11" s="2"/>
      <c r="E11" s="2"/>
      <c r="F11" s="2"/>
      <c r="G11" s="2"/>
      <c r="H11" s="2"/>
      <c r="I11" s="2"/>
      <c r="J11" s="2"/>
      <c r="K11" s="2"/>
      <c r="L11" s="2"/>
    </row>
    <row r="12" spans="2:13" s="13" customFormat="1" ht="12.75">
      <c r="B12" s="2"/>
      <c r="C12" s="6" t="s">
        <v>6</v>
      </c>
      <c r="D12" s="2" t="s">
        <v>3</v>
      </c>
      <c r="E12" s="2"/>
      <c r="F12" s="2"/>
      <c r="G12" s="2"/>
      <c r="H12" s="2"/>
      <c r="I12" s="2"/>
      <c r="J12" s="2"/>
      <c r="K12" s="2"/>
      <c r="L12" s="2"/>
    </row>
    <row r="13" spans="2:13" s="13" customFormat="1" ht="12.75">
      <c r="B13" s="2"/>
      <c r="C13" s="2"/>
      <c r="D13" s="2"/>
      <c r="E13" s="2"/>
      <c r="F13" s="2"/>
      <c r="G13" s="2"/>
      <c r="H13" s="2"/>
      <c r="I13" s="2"/>
      <c r="J13" s="2"/>
      <c r="K13" s="2"/>
      <c r="L13" s="2"/>
    </row>
    <row r="14" spans="2:13" s="13" customFormat="1" ht="12.75">
      <c r="B14" s="2"/>
      <c r="C14" s="2" t="s">
        <v>241</v>
      </c>
      <c r="D14" s="2"/>
      <c r="E14" s="2"/>
      <c r="F14" s="2"/>
      <c r="G14" s="2"/>
      <c r="H14" s="2"/>
      <c r="I14" s="2"/>
      <c r="J14" s="2"/>
      <c r="K14" s="2"/>
      <c r="L14" s="2"/>
    </row>
    <row r="15" spans="2:13" s="13" customFormat="1" ht="12.75">
      <c r="B15" s="2"/>
      <c r="C15" s="6" t="s">
        <v>6</v>
      </c>
      <c r="D15" s="2" t="s">
        <v>292</v>
      </c>
      <c r="E15" s="2"/>
      <c r="F15" s="2"/>
      <c r="G15" s="2"/>
      <c r="H15" s="2"/>
      <c r="I15" s="2"/>
      <c r="J15" s="2"/>
      <c r="K15" s="2"/>
      <c r="L15" s="2"/>
    </row>
    <row r="16" spans="2:13" s="13" customFormat="1" ht="12.75">
      <c r="B16" s="2"/>
      <c r="C16" s="6" t="s">
        <v>6</v>
      </c>
      <c r="D16" s="29" t="s">
        <v>11</v>
      </c>
      <c r="E16" s="2"/>
      <c r="F16" s="2"/>
      <c r="G16" s="2"/>
      <c r="H16" s="2"/>
      <c r="I16" s="2"/>
      <c r="J16" s="2"/>
      <c r="K16" s="2"/>
      <c r="L16" s="2"/>
    </row>
    <row r="17" spans="2:12" s="13" customFormat="1" ht="12.75">
      <c r="B17" s="2"/>
      <c r="C17" s="6"/>
      <c r="D17" s="11" t="s">
        <v>351</v>
      </c>
      <c r="E17" s="2"/>
      <c r="F17" s="2"/>
      <c r="G17" s="2"/>
      <c r="H17" s="2"/>
      <c r="I17" s="2"/>
      <c r="J17" s="2"/>
      <c r="K17" s="2"/>
      <c r="L17" s="2"/>
    </row>
    <row r="18" spans="2:12" s="13" customFormat="1" ht="12.75">
      <c r="B18" s="2"/>
      <c r="C18" s="2"/>
      <c r="D18" s="13" t="s">
        <v>352</v>
      </c>
      <c r="E18" s="2"/>
      <c r="F18" s="2"/>
      <c r="G18" s="2"/>
      <c r="H18" s="2"/>
      <c r="I18" s="2"/>
      <c r="J18" s="2"/>
      <c r="K18" s="2"/>
      <c r="L18" s="2"/>
    </row>
    <row r="19" spans="2:12" s="13" customFormat="1" ht="12.75">
      <c r="B19" s="2"/>
      <c r="C19" s="2"/>
      <c r="E19" s="2"/>
      <c r="F19" s="2"/>
      <c r="G19" s="2"/>
      <c r="H19" s="2"/>
      <c r="I19" s="2"/>
      <c r="J19" s="2"/>
      <c r="K19" s="2"/>
      <c r="L19" s="2"/>
    </row>
    <row r="20" spans="2:12" s="13" customFormat="1" ht="12.75">
      <c r="B20" s="2"/>
      <c r="C20" s="2" t="s">
        <v>244</v>
      </c>
      <c r="D20" s="2"/>
      <c r="E20" s="2"/>
      <c r="F20" s="2"/>
      <c r="G20" s="2"/>
      <c r="H20" s="2"/>
      <c r="I20" s="2"/>
      <c r="J20" s="2"/>
      <c r="K20" s="2"/>
      <c r="L20" s="2"/>
    </row>
    <row r="21" spans="2:12" s="13" customFormat="1" ht="12.75">
      <c r="B21" s="2"/>
      <c r="C21" s="6" t="s">
        <v>6</v>
      </c>
      <c r="D21" s="2" t="s">
        <v>15</v>
      </c>
      <c r="E21" s="2"/>
      <c r="F21" s="2" t="s">
        <v>3</v>
      </c>
      <c r="G21" s="2"/>
      <c r="H21" s="2"/>
      <c r="I21" s="2"/>
      <c r="J21" s="2"/>
      <c r="K21" s="2"/>
      <c r="L21" s="2"/>
    </row>
    <row r="22" spans="2:12" s="13" customFormat="1" ht="12.75">
      <c r="B22" s="2"/>
      <c r="C22" s="6" t="s">
        <v>6</v>
      </c>
      <c r="D22" s="2" t="s">
        <v>19</v>
      </c>
      <c r="E22" s="2"/>
      <c r="F22" s="2" t="s">
        <v>247</v>
      </c>
      <c r="G22" s="2"/>
      <c r="H22" s="2"/>
      <c r="I22" s="2"/>
      <c r="J22" s="2"/>
      <c r="K22" s="2"/>
      <c r="L22" s="2"/>
    </row>
    <row r="23" spans="2:12" s="13" customFormat="1" ht="12.75">
      <c r="B23" s="2"/>
      <c r="C23" s="6"/>
      <c r="D23" s="2"/>
      <c r="E23" s="2"/>
      <c r="F23" s="2" t="s">
        <v>248</v>
      </c>
      <c r="G23" s="2"/>
      <c r="H23" s="2"/>
      <c r="I23" s="2"/>
      <c r="J23" s="2"/>
      <c r="K23" s="2"/>
      <c r="L23" s="2"/>
    </row>
    <row r="24" spans="2:12" s="13" customFormat="1" ht="12.75">
      <c r="B24" s="2"/>
      <c r="C24" s="6"/>
      <c r="D24" s="2"/>
      <c r="E24" s="2"/>
      <c r="F24" s="2" t="s">
        <v>249</v>
      </c>
      <c r="G24" s="2"/>
      <c r="H24" s="2"/>
      <c r="I24" s="2"/>
      <c r="J24" s="2"/>
      <c r="K24" s="2"/>
      <c r="L24" s="2"/>
    </row>
    <row r="25" spans="2:12" s="13" customFormat="1" ht="12.75">
      <c r="B25" s="2"/>
      <c r="C25" s="6" t="s">
        <v>6</v>
      </c>
      <c r="D25" s="2" t="s">
        <v>22</v>
      </c>
      <c r="E25" s="2"/>
      <c r="F25" s="29" t="s">
        <v>3</v>
      </c>
      <c r="G25" s="2"/>
      <c r="H25" s="2"/>
      <c r="I25" s="2"/>
      <c r="J25" s="2"/>
      <c r="K25" s="2"/>
      <c r="L25" s="2"/>
    </row>
    <row r="26" spans="2:12" s="13" customFormat="1" ht="12.75">
      <c r="B26" s="2"/>
      <c r="C26" s="2"/>
      <c r="D26" s="2"/>
      <c r="E26" s="2"/>
      <c r="F26" s="2"/>
      <c r="G26" s="2"/>
      <c r="H26" s="2"/>
      <c r="I26" s="2"/>
      <c r="J26" s="2"/>
      <c r="K26" s="2"/>
      <c r="L26" s="2"/>
    </row>
    <row r="27" spans="2:12" s="13" customFormat="1" ht="12.75">
      <c r="B27" s="2"/>
      <c r="C27" s="2"/>
      <c r="D27" s="2"/>
      <c r="E27" s="2"/>
      <c r="F27" s="2"/>
      <c r="G27" s="2"/>
      <c r="H27" s="2"/>
      <c r="I27" s="2"/>
      <c r="J27" s="2"/>
      <c r="K27" s="2"/>
      <c r="L27" s="2"/>
    </row>
    <row r="28" spans="2:12" ht="14.25">
      <c r="B28" s="42" t="s">
        <v>252</v>
      </c>
      <c r="C28"/>
      <c r="D28" s="42"/>
      <c r="E28" s="42"/>
      <c r="F28" s="42"/>
      <c r="G28" s="42"/>
      <c r="H28" s="42"/>
      <c r="I28" s="42"/>
      <c r="J28" s="42"/>
      <c r="K28" s="42"/>
      <c r="L28"/>
    </row>
    <row r="29" spans="2:12" s="13" customFormat="1" ht="12.75">
      <c r="B29" s="2"/>
      <c r="C29" s="6" t="s">
        <v>6</v>
      </c>
      <c r="D29" s="2" t="s">
        <v>3</v>
      </c>
      <c r="E29" s="2"/>
      <c r="F29" s="2"/>
      <c r="G29" s="2"/>
      <c r="H29" s="2"/>
      <c r="I29" s="2"/>
      <c r="J29" s="2"/>
      <c r="K29" s="2"/>
      <c r="L29" s="2"/>
    </row>
    <row r="30" spans="2:12" s="13" customFormat="1" ht="12.75">
      <c r="B30" s="2"/>
      <c r="C30" s="262"/>
      <c r="D30" s="262"/>
      <c r="E30" s="262"/>
      <c r="F30" s="262"/>
      <c r="G30" s="262"/>
      <c r="H30" s="262"/>
      <c r="I30" s="262"/>
      <c r="J30" s="262"/>
      <c r="K30" s="262"/>
      <c r="L30" s="2"/>
    </row>
    <row r="31" spans="2:12" s="13" customFormat="1" ht="12.75">
      <c r="B31" s="2"/>
      <c r="C31" s="2"/>
      <c r="D31" s="2"/>
      <c r="E31" s="2"/>
      <c r="F31" s="2"/>
      <c r="G31" s="2"/>
      <c r="H31" s="2"/>
      <c r="I31" s="2"/>
      <c r="J31" s="2"/>
      <c r="K31" s="2"/>
      <c r="L31" s="2"/>
    </row>
    <row r="32" spans="2:12" ht="14.25">
      <c r="B32" s="42" t="s">
        <v>253</v>
      </c>
      <c r="C32"/>
      <c r="D32" s="42"/>
      <c r="E32" s="42"/>
      <c r="F32" s="42"/>
      <c r="G32" s="42"/>
      <c r="H32" s="42"/>
      <c r="I32" s="42"/>
      <c r="J32" s="42"/>
      <c r="K32" s="42"/>
      <c r="L32"/>
    </row>
    <row r="33" spans="2:12" s="13" customFormat="1" ht="12.75">
      <c r="B33" s="2"/>
      <c r="C33" s="178"/>
      <c r="D33" s="178"/>
      <c r="E33" s="178"/>
      <c r="F33" s="178"/>
      <c r="G33" s="178"/>
      <c r="H33" s="178"/>
      <c r="I33" s="178"/>
      <c r="J33" s="178"/>
      <c r="K33" s="178"/>
      <c r="L33" s="2"/>
    </row>
    <row r="34" spans="2:12" s="13" customFormat="1" ht="12.75">
      <c r="B34" s="2"/>
      <c r="C34" s="328" t="s">
        <v>359</v>
      </c>
      <c r="D34" s="328"/>
      <c r="E34" s="328"/>
      <c r="F34" s="328"/>
      <c r="G34" s="328"/>
      <c r="H34" s="328"/>
      <c r="I34" s="328"/>
      <c r="J34" s="328"/>
      <c r="K34" s="328"/>
      <c r="L34" s="2"/>
    </row>
    <row r="35" spans="2:12" s="13" customFormat="1" ht="12.75">
      <c r="B35" s="2"/>
      <c r="C35" s="2"/>
      <c r="D35" s="2"/>
      <c r="E35" s="2"/>
      <c r="F35" s="2"/>
      <c r="G35" s="2"/>
      <c r="H35" s="2"/>
      <c r="I35" s="2"/>
      <c r="J35" s="2"/>
      <c r="K35" s="2"/>
      <c r="L35" s="2"/>
    </row>
    <row r="36" spans="2:12" s="13" customFormat="1" ht="12.75">
      <c r="B36" s="2"/>
      <c r="C36" s="2"/>
      <c r="D36" s="2"/>
      <c r="E36" s="2"/>
      <c r="F36" s="2"/>
      <c r="G36" s="2"/>
      <c r="H36" s="2"/>
      <c r="I36" s="2"/>
      <c r="J36" s="2"/>
      <c r="K36" s="2"/>
      <c r="L36" s="2"/>
    </row>
    <row r="37" spans="2:12" ht="24.75" customHeight="1">
      <c r="B37" s="7" t="s">
        <v>255</v>
      </c>
      <c r="C37"/>
      <c r="D37" s="7"/>
      <c r="E37" s="7"/>
      <c r="F37" s="7"/>
      <c r="G37" s="7"/>
      <c r="H37" s="7"/>
      <c r="I37" s="7"/>
      <c r="J37" s="7"/>
      <c r="K37" s="7"/>
      <c r="L37"/>
    </row>
    <row r="38" spans="2:12" s="16" customFormat="1" ht="16.5" customHeight="1">
      <c r="B38" s="8"/>
      <c r="C38" s="273" t="s">
        <v>327</v>
      </c>
      <c r="D38" s="273"/>
      <c r="E38" s="273"/>
      <c r="F38" s="273"/>
      <c r="G38" s="273"/>
      <c r="H38" s="273"/>
      <c r="I38" s="273"/>
      <c r="J38" s="273"/>
      <c r="K38" s="273"/>
      <c r="L38" s="8"/>
    </row>
    <row r="39" spans="2:12" s="13" customFormat="1" ht="14.25" customHeight="1">
      <c r="C39" s="21" t="s">
        <v>360</v>
      </c>
      <c r="D39" s="180"/>
      <c r="E39" s="180"/>
      <c r="F39" s="180"/>
      <c r="G39" s="180"/>
      <c r="H39" s="180"/>
      <c r="I39" s="180"/>
      <c r="J39" s="180"/>
      <c r="K39" s="180"/>
      <c r="L39" s="2"/>
    </row>
    <row r="40" spans="2:12" s="13" customFormat="1" ht="15" customHeight="1">
      <c r="C40" s="15" t="s">
        <v>329</v>
      </c>
      <c r="D40" s="2"/>
      <c r="E40" s="2"/>
      <c r="F40" s="2"/>
      <c r="G40" s="2"/>
      <c r="H40" s="2"/>
      <c r="I40" s="2"/>
      <c r="J40" s="2"/>
      <c r="K40" s="2"/>
      <c r="L40" s="2"/>
    </row>
    <row r="41" spans="2:12" s="13" customFormat="1" ht="12.75">
      <c r="C41" s="6" t="s">
        <v>87</v>
      </c>
      <c r="D41" s="29" t="s">
        <v>307</v>
      </c>
      <c r="E41" s="2"/>
      <c r="F41" s="2"/>
      <c r="G41" s="2"/>
      <c r="H41" s="2"/>
      <c r="I41" s="2"/>
      <c r="J41" s="2"/>
      <c r="K41" s="2"/>
      <c r="L41" s="2"/>
    </row>
    <row r="42" spans="2:12" s="13" customFormat="1" ht="12.75">
      <c r="C42" s="6" t="s">
        <v>91</v>
      </c>
      <c r="D42" s="29" t="s">
        <v>361</v>
      </c>
      <c r="E42" s="2"/>
      <c r="F42" s="2"/>
      <c r="G42" s="2"/>
      <c r="H42" s="2"/>
      <c r="J42" s="2"/>
      <c r="K42" s="2"/>
      <c r="L42" s="2"/>
    </row>
    <row r="43" spans="2:12" s="13" customFormat="1" ht="12.75">
      <c r="C43" s="6" t="s">
        <v>101</v>
      </c>
      <c r="D43" s="29" t="s">
        <v>362</v>
      </c>
      <c r="E43" s="2"/>
      <c r="F43" s="2"/>
      <c r="G43" s="2"/>
      <c r="H43" s="2"/>
      <c r="I43" s="2"/>
      <c r="J43" s="2"/>
      <c r="K43" s="2"/>
      <c r="L43" s="2"/>
    </row>
    <row r="44" spans="2:12" s="13" customFormat="1" ht="12.75">
      <c r="C44" s="6" t="s">
        <v>104</v>
      </c>
      <c r="D44" s="29" t="s">
        <v>310</v>
      </c>
      <c r="E44" s="2"/>
      <c r="F44" s="2"/>
      <c r="G44" s="2"/>
      <c r="H44" s="2"/>
      <c r="I44" s="2"/>
      <c r="J44" s="2"/>
      <c r="K44" s="2"/>
      <c r="L44" s="2"/>
    </row>
    <row r="45" spans="2:12" s="13" customFormat="1" ht="12.75">
      <c r="C45" s="6" t="s">
        <v>107</v>
      </c>
      <c r="D45" s="29" t="s">
        <v>311</v>
      </c>
      <c r="E45" s="2"/>
      <c r="F45" s="2"/>
      <c r="G45" s="2"/>
      <c r="H45" s="2"/>
      <c r="I45" s="2"/>
      <c r="J45" s="2"/>
      <c r="K45" s="2"/>
      <c r="L45" s="2"/>
    </row>
    <row r="46" spans="2:12" s="13" customFormat="1" ht="12.75">
      <c r="C46" s="30" t="s">
        <v>109</v>
      </c>
      <c r="D46" s="29" t="s">
        <v>312</v>
      </c>
      <c r="E46" s="2"/>
      <c r="F46" s="2"/>
      <c r="G46" s="2"/>
      <c r="H46" s="2"/>
      <c r="I46" s="2"/>
      <c r="J46" s="2"/>
      <c r="K46" s="2"/>
      <c r="L46" s="2"/>
    </row>
    <row r="47" spans="2:12" s="13" customFormat="1" ht="12.75">
      <c r="B47" s="2"/>
      <c r="C47" s="31"/>
      <c r="D47" s="2"/>
      <c r="E47" s="32"/>
      <c r="F47" s="32"/>
      <c r="G47" s="32"/>
      <c r="H47" s="32"/>
      <c r="I47" s="32"/>
      <c r="J47" s="32"/>
      <c r="K47" s="32"/>
      <c r="L47" s="2"/>
    </row>
    <row r="48" spans="2:12" s="13" customFormat="1" ht="12.75">
      <c r="B48" s="2"/>
      <c r="C48" s="2"/>
      <c r="D48" s="2"/>
      <c r="E48" s="2"/>
      <c r="F48" s="2"/>
      <c r="G48" s="2"/>
      <c r="H48" s="2"/>
      <c r="I48" s="2"/>
      <c r="J48" s="2"/>
      <c r="K48" s="2"/>
      <c r="L48" s="2"/>
    </row>
    <row r="49" spans="2:12" ht="14.25">
      <c r="B49" s="42" t="s">
        <v>262</v>
      </c>
      <c r="C49"/>
      <c r="D49" s="42"/>
      <c r="E49" s="42"/>
      <c r="F49" s="42"/>
      <c r="G49" s="42"/>
      <c r="H49" s="42"/>
      <c r="I49" s="42"/>
      <c r="J49" s="42"/>
      <c r="K49" s="42"/>
      <c r="L49"/>
    </row>
    <row r="50" spans="2:12" s="13" customFormat="1" ht="12.75">
      <c r="B50" s="2"/>
      <c r="C50" s="2"/>
      <c r="D50" s="2"/>
      <c r="E50" s="2"/>
      <c r="F50" s="2"/>
      <c r="G50" s="2"/>
      <c r="H50" s="2"/>
      <c r="I50" s="2"/>
      <c r="J50" s="2"/>
      <c r="K50" s="2"/>
      <c r="L50" s="2"/>
    </row>
    <row r="51" spans="2:12" s="13" customFormat="1" ht="12.75">
      <c r="B51" s="2"/>
      <c r="C51" s="2" t="s">
        <v>152</v>
      </c>
      <c r="D51" s="2"/>
      <c r="E51" s="2"/>
      <c r="F51" s="2"/>
      <c r="G51" s="2"/>
      <c r="H51" s="2"/>
      <c r="I51" s="2"/>
      <c r="J51" s="2"/>
      <c r="K51" s="2"/>
      <c r="L51" s="2"/>
    </row>
    <row r="52" spans="2:12" s="13" customFormat="1" ht="12.75">
      <c r="B52" s="2"/>
      <c r="C52" s="2"/>
      <c r="D52" s="2"/>
      <c r="E52" s="2"/>
      <c r="F52" s="2"/>
      <c r="G52" s="2"/>
      <c r="H52" s="2"/>
      <c r="I52" s="2"/>
      <c r="J52" s="2"/>
      <c r="K52" s="2"/>
      <c r="L52" s="2"/>
    </row>
    <row r="53" spans="2:12" s="13" customFormat="1" ht="12.75">
      <c r="B53" s="2"/>
      <c r="C53" s="228" t="s">
        <v>154</v>
      </c>
      <c r="D53" s="228"/>
      <c r="E53" s="228" t="s">
        <v>155</v>
      </c>
      <c r="F53" s="228"/>
      <c r="G53" s="228" t="s">
        <v>156</v>
      </c>
      <c r="H53" s="228"/>
      <c r="I53" s="228" t="s">
        <v>157</v>
      </c>
      <c r="J53" s="228"/>
      <c r="K53" s="228" t="s">
        <v>158</v>
      </c>
      <c r="L53" s="228"/>
    </row>
    <row r="54" spans="2:12" s="13" customFormat="1" ht="12.75">
      <c r="B54" s="2"/>
      <c r="C54" s="266" t="s">
        <v>159</v>
      </c>
      <c r="D54" s="266"/>
      <c r="E54" s="226">
        <v>198859509</v>
      </c>
      <c r="F54" s="226"/>
      <c r="G54" s="226"/>
      <c r="H54" s="226"/>
      <c r="I54" s="226"/>
      <c r="J54" s="226"/>
      <c r="K54" s="226">
        <f>+E54+G54-I54</f>
        <v>198859509</v>
      </c>
      <c r="L54" s="226"/>
    </row>
    <row r="55" spans="2:12" s="13" customFormat="1" ht="12.75">
      <c r="B55" s="2"/>
      <c r="C55" s="266" t="s">
        <v>160</v>
      </c>
      <c r="D55" s="266"/>
      <c r="E55" s="226">
        <v>995809461</v>
      </c>
      <c r="F55" s="226"/>
      <c r="G55" s="226">
        <v>2390735</v>
      </c>
      <c r="H55" s="226"/>
      <c r="I55" s="226">
        <v>52231834</v>
      </c>
      <c r="J55" s="226"/>
      <c r="K55" s="226">
        <f>+E55+G55-I55</f>
        <v>945968362</v>
      </c>
      <c r="L55" s="226"/>
    </row>
    <row r="56" spans="2:12" s="13" customFormat="1" ht="12.75">
      <c r="B56" s="2"/>
      <c r="C56" s="266"/>
      <c r="D56" s="266"/>
      <c r="E56" s="226"/>
      <c r="F56" s="226"/>
      <c r="G56" s="226"/>
      <c r="H56" s="226"/>
      <c r="I56" s="226"/>
      <c r="J56" s="226"/>
      <c r="K56" s="226"/>
      <c r="L56" s="226"/>
    </row>
    <row r="57" spans="2:12" s="13" customFormat="1" ht="12.75">
      <c r="B57" s="2"/>
      <c r="C57" s="266"/>
      <c r="D57" s="266"/>
      <c r="E57" s="226"/>
      <c r="F57" s="226"/>
      <c r="G57" s="226"/>
      <c r="H57" s="226"/>
      <c r="I57" s="226"/>
      <c r="J57" s="226"/>
      <c r="K57" s="226"/>
      <c r="L57" s="226"/>
    </row>
    <row r="58" spans="2:12" s="13" customFormat="1" ht="12.75">
      <c r="B58" s="2"/>
      <c r="C58" s="228" t="s">
        <v>161</v>
      </c>
      <c r="D58" s="228"/>
      <c r="E58" s="226">
        <f>SUM(E54:F57)</f>
        <v>1194668970</v>
      </c>
      <c r="F58" s="226"/>
      <c r="G58" s="226">
        <f>SUM(G54:H57)</f>
        <v>2390735</v>
      </c>
      <c r="H58" s="226"/>
      <c r="I58" s="226">
        <f>SUM(I54:J57)</f>
        <v>52231834</v>
      </c>
      <c r="J58" s="226"/>
      <c r="K58" s="226">
        <f>SUM(K54:L57)</f>
        <v>1144827871</v>
      </c>
      <c r="L58" s="226"/>
    </row>
    <row r="59" spans="2:12" s="13" customFormat="1" ht="12.75">
      <c r="B59" s="2"/>
      <c r="C59" s="2"/>
      <c r="D59" s="2"/>
      <c r="E59" s="2"/>
      <c r="F59" s="2"/>
      <c r="G59" s="2"/>
      <c r="H59" s="2"/>
      <c r="I59" s="2"/>
      <c r="J59" s="2"/>
      <c r="K59" s="2"/>
      <c r="L59" s="2"/>
    </row>
    <row r="60" spans="2:12" ht="14.25" customHeight="1">
      <c r="B60" s="10" t="s">
        <v>363</v>
      </c>
      <c r="C60"/>
      <c r="D60" s="10"/>
      <c r="E60" s="10"/>
      <c r="F60" s="10"/>
      <c r="G60" s="10"/>
      <c r="H60" s="10"/>
      <c r="I60" s="10"/>
      <c r="J60" s="10"/>
      <c r="K60" s="10"/>
      <c r="L60"/>
    </row>
    <row r="61" spans="2:12" ht="15.75" customHeight="1">
      <c r="B61" s="329"/>
      <c r="C61" s="329"/>
      <c r="D61" s="10"/>
      <c r="E61" s="10"/>
      <c r="F61" s="10"/>
      <c r="G61" s="10"/>
      <c r="H61" s="10"/>
      <c r="I61" s="10"/>
      <c r="J61" s="10"/>
      <c r="K61" s="10"/>
      <c r="L61"/>
    </row>
    <row r="62" spans="2:12" s="13" customFormat="1" ht="12.75">
      <c r="B62" s="2"/>
      <c r="C62" s="11" t="s">
        <v>364</v>
      </c>
      <c r="D62" s="11"/>
      <c r="E62" s="11"/>
      <c r="F62" s="11"/>
      <c r="G62" s="11"/>
      <c r="H62" s="11"/>
      <c r="I62" s="11"/>
      <c r="J62" s="11"/>
      <c r="K62" s="11"/>
      <c r="L62" s="2"/>
    </row>
    <row r="63" spans="2:12" s="13" customFormat="1" ht="12.75" hidden="1">
      <c r="B63" s="1" t="s">
        <v>332</v>
      </c>
      <c r="C63" s="11" t="s">
        <v>333</v>
      </c>
      <c r="D63" s="11"/>
      <c r="E63" s="11"/>
      <c r="F63" s="11"/>
      <c r="G63" s="11"/>
      <c r="H63" s="11"/>
      <c r="I63" s="11"/>
      <c r="J63" s="11"/>
      <c r="K63" s="11"/>
      <c r="L63" s="2"/>
    </row>
    <row r="64" spans="2:12" s="13" customFormat="1" ht="12.75" hidden="1">
      <c r="B64" s="2"/>
      <c r="C64" s="3" t="s">
        <v>334</v>
      </c>
      <c r="D64" s="3"/>
      <c r="E64" s="3"/>
      <c r="F64" s="3"/>
      <c r="G64" s="3"/>
      <c r="H64" s="3"/>
      <c r="I64" s="3"/>
      <c r="J64" s="3"/>
      <c r="K64" s="3"/>
      <c r="L64" s="2"/>
    </row>
    <row r="65" spans="2:13" s="13" customFormat="1" ht="12.75">
      <c r="B65" s="2"/>
      <c r="D65" s="3"/>
      <c r="E65" s="3"/>
      <c r="F65" s="3"/>
      <c r="G65" s="3"/>
      <c r="H65" s="3"/>
      <c r="I65" s="3"/>
      <c r="J65" s="3"/>
      <c r="K65" s="3"/>
      <c r="L65" s="2"/>
    </row>
    <row r="66" spans="2:13" s="13" customFormat="1" ht="12.75">
      <c r="B66" s="2"/>
      <c r="D66" s="3"/>
      <c r="E66" s="3"/>
      <c r="F66" s="3"/>
      <c r="G66" s="3"/>
      <c r="H66" s="3"/>
      <c r="I66" s="3"/>
      <c r="J66" s="3"/>
      <c r="K66" s="3"/>
      <c r="L66" s="2"/>
    </row>
    <row r="67" spans="2:13" s="13" customFormat="1" ht="12.75">
      <c r="B67" s="2"/>
      <c r="D67" s="3"/>
      <c r="E67" s="3"/>
      <c r="F67" s="3"/>
      <c r="G67" s="3"/>
      <c r="H67" s="3"/>
      <c r="I67" s="3"/>
      <c r="J67" s="3"/>
      <c r="K67" s="3"/>
      <c r="L67" s="2"/>
    </row>
    <row r="68" spans="2:13" ht="14.25">
      <c r="B68" s="43" t="s">
        <v>264</v>
      </c>
      <c r="D68" s="43"/>
      <c r="E68" s="43"/>
      <c r="F68" s="43"/>
      <c r="G68" s="43"/>
      <c r="H68" s="43"/>
      <c r="I68" s="43"/>
      <c r="J68" s="43"/>
      <c r="K68" s="43"/>
    </row>
    <row r="69" spans="2:13" s="13" customFormat="1" ht="7.5" customHeight="1"/>
    <row r="70" spans="2:13" s="13" customFormat="1" ht="3" customHeight="1"/>
    <row r="71" spans="2:13" s="13" customFormat="1" ht="12.75">
      <c r="C71" s="13" t="s">
        <v>265</v>
      </c>
    </row>
    <row r="72" spans="2:13" s="13" customFormat="1" ht="13.5" customHeight="1">
      <c r="D72" s="13" t="s">
        <v>168</v>
      </c>
      <c r="G72" s="300">
        <v>0</v>
      </c>
      <c r="H72" s="300"/>
      <c r="I72" s="13" t="s">
        <v>169</v>
      </c>
    </row>
    <row r="73" spans="2:13" s="13" customFormat="1" ht="14.25" customHeight="1" thickBot="1">
      <c r="D73" s="13" t="s">
        <v>170</v>
      </c>
      <c r="G73" s="301">
        <v>0</v>
      </c>
      <c r="H73" s="301">
        <v>1148436747</v>
      </c>
      <c r="I73" s="13" t="s">
        <v>169</v>
      </c>
    </row>
    <row r="74" spans="2:13" s="13" customFormat="1" ht="13.5" customHeight="1">
      <c r="D74" s="37"/>
      <c r="E74" s="37" t="s">
        <v>171</v>
      </c>
      <c r="F74" s="37"/>
      <c r="G74" s="302">
        <f>SUM(G72:G73)</f>
        <v>0</v>
      </c>
      <c r="H74" s="302"/>
      <c r="I74" s="13" t="s">
        <v>169</v>
      </c>
      <c r="L74" s="13" t="s">
        <v>3</v>
      </c>
    </row>
    <row r="75" spans="2:13" s="13" customFormat="1" ht="6.75" customHeight="1"/>
    <row r="76" spans="2:13" s="13" customFormat="1" ht="6" customHeight="1"/>
    <row r="77" spans="2:13" s="13" customFormat="1" ht="12.75">
      <c r="C77" s="13" t="s">
        <v>266</v>
      </c>
      <c r="L77" s="256"/>
      <c r="M77" s="256"/>
    </row>
    <row r="78" spans="2:13" s="13" customFormat="1" thickBot="1">
      <c r="D78" s="13" t="s">
        <v>173</v>
      </c>
      <c r="G78" s="19"/>
      <c r="H78" s="19"/>
      <c r="I78" s="300">
        <v>0</v>
      </c>
      <c r="J78" s="300"/>
      <c r="K78" s="13" t="s">
        <v>169</v>
      </c>
    </row>
    <row r="79" spans="2:13" s="13" customFormat="1" hidden="1" thickBot="1">
      <c r="D79" s="303" t="s">
        <v>267</v>
      </c>
      <c r="E79" s="303"/>
      <c r="F79" s="303"/>
      <c r="G79" s="303"/>
      <c r="H79" s="303"/>
      <c r="I79" s="301">
        <v>0</v>
      </c>
      <c r="J79" s="301"/>
      <c r="K79" s="13" t="s">
        <v>169</v>
      </c>
    </row>
    <row r="80" spans="2:13" s="13" customFormat="1" ht="12.75">
      <c r="D80" s="37"/>
      <c r="E80" s="37" t="s">
        <v>171</v>
      </c>
      <c r="F80" s="37"/>
      <c r="G80" s="37"/>
      <c r="H80" s="36"/>
      <c r="I80" s="302">
        <v>0</v>
      </c>
      <c r="J80" s="302"/>
      <c r="K80" s="13" t="s">
        <v>169</v>
      </c>
    </row>
    <row r="81" spans="2:14" s="13" customFormat="1" ht="6" customHeight="1"/>
    <row r="82" spans="2:14" s="13" customFormat="1" ht="12.75"/>
    <row r="83" spans="2:14" s="13" customFormat="1" ht="12.75"/>
    <row r="84" spans="2:14" s="13" customFormat="1" ht="12.75"/>
    <row r="85" spans="2:14" ht="14.25">
      <c r="B85" s="43" t="s">
        <v>268</v>
      </c>
      <c r="D85" s="43"/>
      <c r="E85" s="43"/>
      <c r="F85" s="43"/>
      <c r="G85" s="43"/>
      <c r="H85" s="43"/>
      <c r="I85" s="43"/>
      <c r="J85" s="43"/>
      <c r="K85" s="43"/>
    </row>
    <row r="86" spans="2:14">
      <c r="C86" s="18" t="s">
        <v>269</v>
      </c>
    </row>
    <row r="87" spans="2:14" s="13" customFormat="1" ht="7.5" customHeight="1"/>
    <row r="88" spans="2:14" s="13" customFormat="1" ht="12.75">
      <c r="C88" s="13" t="s">
        <v>270</v>
      </c>
    </row>
    <row r="89" spans="2:14" s="13" customFormat="1" ht="12.75">
      <c r="J89" s="19" t="s">
        <v>176</v>
      </c>
    </row>
    <row r="90" spans="2:14" s="13" customFormat="1" ht="12.75">
      <c r="C90" s="304"/>
      <c r="D90" s="304"/>
      <c r="E90" s="304" t="s">
        <v>177</v>
      </c>
      <c r="F90" s="304"/>
      <c r="G90" s="304" t="s">
        <v>178</v>
      </c>
      <c r="H90" s="304"/>
      <c r="I90" s="304" t="s">
        <v>158</v>
      </c>
      <c r="J90" s="304"/>
    </row>
    <row r="91" spans="2:14" s="13" customFormat="1" ht="12.75">
      <c r="C91" s="305" t="s">
        <v>179</v>
      </c>
      <c r="D91" s="305"/>
      <c r="E91" s="306">
        <f>1698535335+682058123</f>
        <v>2380593458</v>
      </c>
      <c r="F91" s="306"/>
      <c r="G91" s="306">
        <f>779474109+655150987</f>
        <v>1434625096</v>
      </c>
      <c r="H91" s="306"/>
      <c r="I91" s="306">
        <f t="shared" ref="I91:I96" si="0">E91-G91</f>
        <v>945968362</v>
      </c>
      <c r="J91" s="306"/>
      <c r="N91" s="13" t="s">
        <v>365</v>
      </c>
    </row>
    <row r="92" spans="2:14" s="13" customFormat="1" ht="12.75">
      <c r="C92" s="305" t="s">
        <v>160</v>
      </c>
      <c r="D92" s="305"/>
      <c r="E92" s="229">
        <f>392700+7571024</f>
        <v>7963724</v>
      </c>
      <c r="F92" s="229"/>
      <c r="G92" s="306">
        <f>105503+6876323</f>
        <v>6981826</v>
      </c>
      <c r="H92" s="306"/>
      <c r="I92" s="306">
        <f t="shared" si="0"/>
        <v>981898</v>
      </c>
      <c r="J92" s="306"/>
      <c r="N92" s="13" t="s">
        <v>366</v>
      </c>
    </row>
    <row r="93" spans="2:14" s="13" customFormat="1" ht="12.75">
      <c r="C93" s="305" t="s">
        <v>181</v>
      </c>
      <c r="D93" s="305"/>
      <c r="E93" s="229">
        <v>77202107</v>
      </c>
      <c r="F93" s="229"/>
      <c r="G93" s="306">
        <v>75009648</v>
      </c>
      <c r="H93" s="306"/>
      <c r="I93" s="306">
        <f t="shared" si="0"/>
        <v>2192459</v>
      </c>
      <c r="J93" s="306"/>
    </row>
    <row r="94" spans="2:14" s="13" customFormat="1" ht="12.75">
      <c r="C94" s="305" t="s">
        <v>182</v>
      </c>
      <c r="D94" s="305"/>
      <c r="E94" s="229">
        <v>834545</v>
      </c>
      <c r="F94" s="229"/>
      <c r="G94" s="306">
        <v>668887</v>
      </c>
      <c r="H94" s="306"/>
      <c r="I94" s="306">
        <f t="shared" si="0"/>
        <v>165658</v>
      </c>
      <c r="J94" s="306"/>
    </row>
    <row r="95" spans="2:14" s="13" customFormat="1" ht="12.75">
      <c r="C95" s="305" t="s">
        <v>318</v>
      </c>
      <c r="D95" s="305"/>
      <c r="E95" s="229">
        <v>25795163</v>
      </c>
      <c r="F95" s="229"/>
      <c r="G95" s="306">
        <v>23575919</v>
      </c>
      <c r="H95" s="306"/>
      <c r="I95" s="306">
        <f t="shared" si="0"/>
        <v>2219244</v>
      </c>
      <c r="J95" s="306"/>
    </row>
    <row r="96" spans="2:14" s="13" customFormat="1" ht="12.75">
      <c r="C96" s="305" t="s">
        <v>184</v>
      </c>
      <c r="D96" s="305"/>
      <c r="E96" s="306">
        <f>70393743+5750528+17524290+27805555+759278+2952743</f>
        <v>125186137</v>
      </c>
      <c r="F96" s="306"/>
      <c r="G96" s="306">
        <f>61904611+5750516+2305235+27135944+757225+2007562</f>
        <v>99861093</v>
      </c>
      <c r="H96" s="306"/>
      <c r="I96" s="306">
        <f t="shared" si="0"/>
        <v>25325044</v>
      </c>
      <c r="J96" s="306"/>
    </row>
    <row r="97" spans="2:13" s="13" customFormat="1" ht="12.75">
      <c r="C97" s="305" t="s">
        <v>185</v>
      </c>
      <c r="D97" s="305"/>
      <c r="E97" s="306">
        <v>1399680</v>
      </c>
      <c r="F97" s="306"/>
      <c r="G97" s="306">
        <v>369360</v>
      </c>
      <c r="H97" s="306"/>
      <c r="I97" s="306">
        <f>E97-G97</f>
        <v>1030320</v>
      </c>
      <c r="J97" s="306"/>
    </row>
    <row r="98" spans="2:13" s="13" customFormat="1" ht="12.75">
      <c r="C98" s="304" t="s">
        <v>161</v>
      </c>
      <c r="D98" s="304"/>
      <c r="E98" s="299">
        <f>SUM(E91:F97)</f>
        <v>2618974814</v>
      </c>
      <c r="F98" s="299"/>
      <c r="G98" s="299">
        <f>SUM(G91:H97)</f>
        <v>1641091829</v>
      </c>
      <c r="H98" s="299"/>
      <c r="I98" s="299">
        <f>SUM(I91:J97)</f>
        <v>977882985</v>
      </c>
      <c r="J98" s="299"/>
    </row>
    <row r="99" spans="2:13" s="13" customFormat="1" ht="13.5" customHeight="1"/>
    <row r="100" spans="2:13" s="13" customFormat="1" ht="13.5" customHeight="1"/>
    <row r="101" spans="2:13" ht="17.25" customHeight="1">
      <c r="B101" s="43" t="s">
        <v>274</v>
      </c>
      <c r="D101" s="43"/>
      <c r="E101" s="43"/>
      <c r="F101" s="43"/>
      <c r="G101" s="43"/>
      <c r="H101" s="43"/>
      <c r="I101" s="43"/>
      <c r="J101" s="43"/>
      <c r="K101" s="43"/>
    </row>
    <row r="102" spans="2:13">
      <c r="C102" s="18" t="s">
        <v>269</v>
      </c>
    </row>
    <row r="103" spans="2:13" s="13" customFormat="1" ht="6.75" customHeight="1"/>
    <row r="104" spans="2:13" s="13" customFormat="1" ht="12.75">
      <c r="C104" s="13" t="s">
        <v>275</v>
      </c>
    </row>
    <row r="105" spans="2:13" s="13" customFormat="1" ht="12.75">
      <c r="K105" s="19" t="s">
        <v>176</v>
      </c>
    </row>
    <row r="106" spans="2:13" s="13" customFormat="1" ht="12.75">
      <c r="C106" s="308"/>
      <c r="D106" s="309"/>
      <c r="E106" s="308" t="s">
        <v>276</v>
      </c>
      <c r="F106" s="309"/>
      <c r="G106" s="308" t="s">
        <v>277</v>
      </c>
      <c r="H106" s="310"/>
      <c r="I106" s="309"/>
      <c r="J106" s="308" t="s">
        <v>278</v>
      </c>
      <c r="K106" s="309"/>
    </row>
    <row r="107" spans="2:13" s="13" customFormat="1" ht="12.75">
      <c r="C107" s="311"/>
      <c r="D107" s="312"/>
      <c r="E107" s="308"/>
      <c r="F107" s="309"/>
      <c r="G107" s="308"/>
      <c r="H107" s="310"/>
      <c r="I107" s="309"/>
      <c r="J107" s="308"/>
      <c r="K107" s="309"/>
      <c r="L107" s="313" t="s">
        <v>336</v>
      </c>
      <c r="M107" s="313"/>
    </row>
    <row r="108" spans="2:13" s="13" customFormat="1" ht="12.75">
      <c r="C108" s="311"/>
      <c r="D108" s="312"/>
      <c r="E108" s="308"/>
      <c r="F108" s="309"/>
      <c r="G108" s="308"/>
      <c r="H108" s="310"/>
      <c r="I108" s="309"/>
      <c r="J108" s="308"/>
      <c r="K108" s="309"/>
    </row>
    <row r="109" spans="2:13" s="13" customFormat="1" ht="12.75">
      <c r="C109" s="311"/>
      <c r="D109" s="312"/>
      <c r="E109" s="308"/>
      <c r="F109" s="309"/>
      <c r="G109" s="308"/>
      <c r="H109" s="310"/>
      <c r="I109" s="309"/>
      <c r="J109" s="308"/>
      <c r="K109" s="309"/>
    </row>
    <row r="110" spans="2:13" s="13" customFormat="1" ht="12.75">
      <c r="C110" s="308" t="s">
        <v>280</v>
      </c>
      <c r="D110" s="309"/>
      <c r="E110" s="308"/>
      <c r="F110" s="309"/>
      <c r="G110" s="308"/>
      <c r="H110" s="310"/>
      <c r="I110" s="309"/>
      <c r="J110" s="308"/>
      <c r="K110" s="309"/>
    </row>
    <row r="111" spans="2:13" s="13" customFormat="1" ht="12.75">
      <c r="C111" s="44"/>
      <c r="D111" s="44"/>
      <c r="E111" s="44"/>
      <c r="F111" s="44"/>
      <c r="G111" s="44"/>
      <c r="H111" s="44"/>
      <c r="I111" s="44"/>
      <c r="J111" s="44"/>
      <c r="K111" s="44"/>
    </row>
    <row r="112" spans="2:13" s="13" customFormat="1" ht="12.75">
      <c r="C112" s="44"/>
      <c r="D112" s="44"/>
      <c r="E112" s="44"/>
      <c r="F112" s="44"/>
      <c r="G112" s="44"/>
      <c r="H112" s="44"/>
      <c r="I112" s="44"/>
      <c r="J112" s="44"/>
      <c r="K112" s="44"/>
    </row>
    <row r="113" spans="2:13" ht="14.25">
      <c r="B113" s="43" t="s">
        <v>281</v>
      </c>
      <c r="D113" s="43"/>
      <c r="E113" s="43"/>
      <c r="F113" s="43"/>
      <c r="G113" s="43"/>
      <c r="H113" s="43"/>
      <c r="I113" s="43"/>
      <c r="J113" s="43"/>
      <c r="K113" s="43"/>
    </row>
    <row r="114" spans="2:13" s="13" customFormat="1" ht="7.5" customHeight="1"/>
    <row r="115" spans="2:13" s="13" customFormat="1" ht="12.75">
      <c r="C115" s="13" t="s">
        <v>282</v>
      </c>
    </row>
    <row r="116" spans="2:13" s="13" customFormat="1" ht="12.75">
      <c r="J116" s="19" t="s">
        <v>176</v>
      </c>
    </row>
    <row r="117" spans="2:13" s="13" customFormat="1" ht="12.75">
      <c r="C117" s="308" t="s">
        <v>283</v>
      </c>
      <c r="D117" s="309"/>
      <c r="E117" s="308" t="s">
        <v>284</v>
      </c>
      <c r="F117" s="309"/>
      <c r="G117" s="308" t="s">
        <v>285</v>
      </c>
      <c r="H117" s="309"/>
      <c r="I117" s="308" t="s">
        <v>286</v>
      </c>
      <c r="J117" s="309"/>
    </row>
    <row r="118" spans="2:13" s="13" customFormat="1" ht="12.75">
      <c r="C118" s="311"/>
      <c r="D118" s="312"/>
      <c r="E118" s="308"/>
      <c r="F118" s="309"/>
      <c r="G118" s="308"/>
      <c r="H118" s="309"/>
      <c r="I118" s="308"/>
      <c r="J118" s="309"/>
      <c r="L118" s="314" t="s">
        <v>3</v>
      </c>
      <c r="M118" s="314"/>
    </row>
    <row r="119" spans="2:13" s="13" customFormat="1" ht="12.75">
      <c r="C119" s="311"/>
      <c r="D119" s="312"/>
      <c r="E119" s="308"/>
      <c r="F119" s="309"/>
      <c r="G119" s="308"/>
      <c r="H119" s="309"/>
      <c r="I119" s="308"/>
      <c r="J119" s="309"/>
    </row>
    <row r="120" spans="2:13" s="13" customFormat="1" ht="12.75">
      <c r="C120" s="315"/>
      <c r="D120" s="316"/>
      <c r="E120" s="317"/>
      <c r="F120" s="318"/>
      <c r="G120" s="317"/>
      <c r="H120" s="318"/>
      <c r="I120" s="317"/>
      <c r="J120" s="318"/>
    </row>
    <row r="121" spans="2:13" s="13" customFormat="1" ht="13.5" customHeight="1">
      <c r="C121" s="308" t="s">
        <v>280</v>
      </c>
      <c r="D121" s="309"/>
      <c r="E121" s="308"/>
      <c r="F121" s="309"/>
      <c r="G121" s="308"/>
      <c r="H121" s="309"/>
      <c r="I121" s="308"/>
      <c r="J121" s="309"/>
    </row>
    <row r="122" spans="2:13" s="13" customFormat="1" ht="13.5" customHeight="1"/>
    <row r="123" spans="2:13" s="13" customFormat="1" ht="12.75"/>
    <row r="124" spans="2:13" ht="14.25">
      <c r="B124" s="43" t="s">
        <v>287</v>
      </c>
      <c r="C124" s="43"/>
      <c r="D124" s="43"/>
      <c r="E124" s="43"/>
      <c r="F124" s="43"/>
      <c r="G124" s="43"/>
      <c r="H124" s="43"/>
      <c r="I124" s="43"/>
      <c r="J124" s="43"/>
    </row>
    <row r="125" spans="2:13" s="13" customFormat="1" ht="7.5" customHeight="1"/>
    <row r="126" spans="2:13" s="13" customFormat="1" ht="12.75">
      <c r="C126" s="193" t="s">
        <v>288</v>
      </c>
    </row>
    <row r="127" spans="2:13" s="13" customFormat="1" ht="12.75"/>
    <row r="128" spans="2:13" s="13" customFormat="1" ht="12.75"/>
    <row r="129" spans="2:14" ht="14.25">
      <c r="B129" s="43" t="s">
        <v>289</v>
      </c>
      <c r="D129" s="43"/>
      <c r="E129" s="43"/>
      <c r="F129" s="43"/>
      <c r="G129" s="43"/>
      <c r="H129" s="43"/>
      <c r="I129" s="43"/>
      <c r="J129" s="43"/>
      <c r="K129" s="43"/>
    </row>
    <row r="130" spans="2:14" ht="14.25">
      <c r="B130" s="43" t="s">
        <v>203</v>
      </c>
      <c r="D130" s="43"/>
      <c r="E130" s="43"/>
      <c r="F130" s="43"/>
      <c r="G130" s="43"/>
      <c r="H130" s="43"/>
      <c r="I130" s="43"/>
      <c r="J130" s="43"/>
      <c r="K130" s="43"/>
    </row>
    <row r="131" spans="2:14" s="13" customFormat="1" ht="6" customHeight="1"/>
    <row r="132" spans="2:14" s="13" customFormat="1" ht="12.75">
      <c r="C132" s="193" t="s">
        <v>288</v>
      </c>
      <c r="N132" s="13" t="s">
        <v>367</v>
      </c>
    </row>
    <row r="133" spans="2:14" s="13" customFormat="1" ht="7.5" customHeight="1"/>
    <row r="134" spans="2:14" s="13" customFormat="1" ht="12.75">
      <c r="C134" s="193"/>
    </row>
    <row r="135" spans="2:14" s="13" customFormat="1" ht="12.75"/>
    <row r="136" spans="2:14" s="13" customFormat="1" ht="12.75"/>
    <row r="137" spans="2:14" s="13" customFormat="1" ht="12.75"/>
    <row r="138" spans="2:14" s="13" customFormat="1" ht="12.75"/>
  </sheetData>
  <mergeCells count="122">
    <mergeCell ref="C121:D121"/>
    <mergeCell ref="E121:F121"/>
    <mergeCell ref="G121:H121"/>
    <mergeCell ref="I121:J121"/>
    <mergeCell ref="L118:M118"/>
    <mergeCell ref="C119:D119"/>
    <mergeCell ref="E119:F119"/>
    <mergeCell ref="G119:H119"/>
    <mergeCell ref="I119:J119"/>
    <mergeCell ref="C120:D120"/>
    <mergeCell ref="E120:F120"/>
    <mergeCell ref="G120:H120"/>
    <mergeCell ref="I120:J120"/>
    <mergeCell ref="C117:D117"/>
    <mergeCell ref="E117:F117"/>
    <mergeCell ref="G117:H117"/>
    <mergeCell ref="I117:J117"/>
    <mergeCell ref="C118:D118"/>
    <mergeCell ref="E118:F118"/>
    <mergeCell ref="G118:H118"/>
    <mergeCell ref="I118:J118"/>
    <mergeCell ref="C109:D109"/>
    <mergeCell ref="E109:F109"/>
    <mergeCell ref="G109:I109"/>
    <mergeCell ref="J109:K109"/>
    <mergeCell ref="C110:D110"/>
    <mergeCell ref="E110:F110"/>
    <mergeCell ref="G110:I110"/>
    <mergeCell ref="J110:K110"/>
    <mergeCell ref="C107:D107"/>
    <mergeCell ref="E107:F107"/>
    <mergeCell ref="G107:I107"/>
    <mergeCell ref="J107:K107"/>
    <mergeCell ref="L107:M107"/>
    <mergeCell ref="C108:D108"/>
    <mergeCell ref="E108:F108"/>
    <mergeCell ref="G108:I108"/>
    <mergeCell ref="J108:K108"/>
    <mergeCell ref="C98:D98"/>
    <mergeCell ref="E98:F98"/>
    <mergeCell ref="G98:H98"/>
    <mergeCell ref="I98:J98"/>
    <mergeCell ref="C106:D106"/>
    <mergeCell ref="E106:F106"/>
    <mergeCell ref="G106:I106"/>
    <mergeCell ref="J106:K106"/>
    <mergeCell ref="C96:D96"/>
    <mergeCell ref="E96:F96"/>
    <mergeCell ref="G96:H96"/>
    <mergeCell ref="I96:J96"/>
    <mergeCell ref="C97:D97"/>
    <mergeCell ref="E97:F97"/>
    <mergeCell ref="G97:H97"/>
    <mergeCell ref="I97:J97"/>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I80:J80"/>
    <mergeCell ref="C90:D90"/>
    <mergeCell ref="E90:F90"/>
    <mergeCell ref="G90:H90"/>
    <mergeCell ref="I90:J90"/>
    <mergeCell ref="C91:D91"/>
    <mergeCell ref="E91:F91"/>
    <mergeCell ref="G91:H91"/>
    <mergeCell ref="I91:J91"/>
    <mergeCell ref="G72:H72"/>
    <mergeCell ref="G73:H73"/>
    <mergeCell ref="G74:H74"/>
    <mergeCell ref="L77:M77"/>
    <mergeCell ref="I78:J78"/>
    <mergeCell ref="D79:H79"/>
    <mergeCell ref="I79:J79"/>
    <mergeCell ref="C58:D58"/>
    <mergeCell ref="E58:F58"/>
    <mergeCell ref="G58:H58"/>
    <mergeCell ref="I58:J58"/>
    <mergeCell ref="K58:L58"/>
    <mergeCell ref="B61:C61"/>
    <mergeCell ref="C56:D56"/>
    <mergeCell ref="E56:F56"/>
    <mergeCell ref="G56:H56"/>
    <mergeCell ref="I56:J56"/>
    <mergeCell ref="K56:L56"/>
    <mergeCell ref="C57:D57"/>
    <mergeCell ref="E57:F57"/>
    <mergeCell ref="G57:H57"/>
    <mergeCell ref="I57:J57"/>
    <mergeCell ref="K57:L57"/>
    <mergeCell ref="C54:D54"/>
    <mergeCell ref="E54:F54"/>
    <mergeCell ref="G54:H54"/>
    <mergeCell ref="I54:J54"/>
    <mergeCell ref="K54:L54"/>
    <mergeCell ref="C55:D55"/>
    <mergeCell ref="E55:F55"/>
    <mergeCell ref="G55:H55"/>
    <mergeCell ref="I55:J55"/>
    <mergeCell ref="K55:L55"/>
    <mergeCell ref="C3:L3"/>
    <mergeCell ref="C7:K7"/>
    <mergeCell ref="C30:K30"/>
    <mergeCell ref="C34:K34"/>
    <mergeCell ref="C38:K38"/>
    <mergeCell ref="C53:D53"/>
    <mergeCell ref="E53:F53"/>
    <mergeCell ref="G53:H53"/>
    <mergeCell ref="I53:J53"/>
    <mergeCell ref="K53:L53"/>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5"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121"/>
  <sheetViews>
    <sheetView topLeftCell="A34" zoomScaleNormal="100" zoomScaleSheetLayoutView="100" workbookViewId="0">
      <selection activeCell="I184" sqref="I184"/>
    </sheetView>
  </sheetViews>
  <sheetFormatPr defaultColWidth="9" defaultRowHeight="13.5"/>
  <cols>
    <col min="1" max="1" width="3.5" style="50" customWidth="1"/>
    <col min="2" max="2" width="5" style="50" customWidth="1"/>
    <col min="3" max="3" width="6.875" style="50" customWidth="1"/>
    <col min="4" max="4" width="9.25" style="50" customWidth="1"/>
    <col min="5" max="12" width="8.5" style="50" customWidth="1"/>
    <col min="13" max="13" width="7.375" style="50" customWidth="1"/>
    <col min="14" max="16384" width="9" style="50"/>
  </cols>
  <sheetData>
    <row r="2" spans="1:13" ht="29.25" customHeight="1">
      <c r="L2" s="61" t="s">
        <v>236</v>
      </c>
    </row>
    <row r="3" spans="1:13" ht="17.25">
      <c r="A3" s="275" t="s">
        <v>368</v>
      </c>
      <c r="B3" s="275"/>
      <c r="C3" s="275"/>
      <c r="D3" s="275"/>
      <c r="E3" s="275"/>
      <c r="F3" s="275"/>
      <c r="G3" s="275"/>
      <c r="H3" s="275"/>
      <c r="I3" s="275"/>
      <c r="J3" s="275"/>
      <c r="K3" s="275"/>
      <c r="L3" s="275"/>
      <c r="M3" s="275"/>
    </row>
    <row r="4" spans="1:13" ht="17.25">
      <c r="C4" s="186"/>
      <c r="D4" s="186"/>
      <c r="E4" s="186"/>
      <c r="F4" s="186"/>
      <c r="G4" s="186"/>
      <c r="H4" s="186"/>
      <c r="I4" s="186"/>
      <c r="J4" s="186"/>
      <c r="K4" s="186"/>
    </row>
    <row r="5" spans="1:13" ht="26.25" customHeight="1"/>
    <row r="6" spans="1:13" ht="14.25">
      <c r="B6" s="51" t="s">
        <v>238</v>
      </c>
      <c r="D6" s="51"/>
      <c r="E6" s="51"/>
      <c r="F6" s="51"/>
      <c r="G6" s="51"/>
      <c r="H6" s="51"/>
      <c r="I6" s="51"/>
      <c r="J6" s="51"/>
      <c r="K6" s="51"/>
    </row>
    <row r="7" spans="1:13" s="8" customFormat="1" ht="12.75">
      <c r="C7" s="276"/>
      <c r="D7" s="276"/>
      <c r="E7" s="276"/>
      <c r="F7" s="276"/>
      <c r="G7" s="276"/>
      <c r="H7" s="276"/>
      <c r="I7" s="276"/>
      <c r="J7" s="276"/>
      <c r="K7" s="276"/>
    </row>
    <row r="8" spans="1:13" s="8" customFormat="1" ht="12.75">
      <c r="C8" s="8" t="s">
        <v>239</v>
      </c>
    </row>
    <row r="9" spans="1:13" s="8" customFormat="1" ht="12.75">
      <c r="C9" s="184" t="s">
        <v>6</v>
      </c>
      <c r="D9" s="8" t="s">
        <v>3</v>
      </c>
    </row>
    <row r="10" spans="1:13" s="8" customFormat="1" ht="12.75">
      <c r="C10" s="8" t="s">
        <v>369</v>
      </c>
    </row>
    <row r="11" spans="1:13" s="8" customFormat="1" ht="12.75">
      <c r="C11" s="184" t="s">
        <v>6</v>
      </c>
      <c r="D11" s="8" t="s">
        <v>292</v>
      </c>
    </row>
    <row r="12" spans="1:13" s="8" customFormat="1" ht="12.75">
      <c r="C12" s="184" t="s">
        <v>6</v>
      </c>
      <c r="D12" s="8" t="s">
        <v>242</v>
      </c>
    </row>
    <row r="13" spans="1:13" s="8" customFormat="1" ht="12.75">
      <c r="D13" s="8" t="s">
        <v>3</v>
      </c>
    </row>
    <row r="14" spans="1:13" s="8" customFormat="1" ht="12.75"/>
    <row r="15" spans="1:13" s="8" customFormat="1" ht="12.75">
      <c r="C15" s="8" t="s">
        <v>370</v>
      </c>
    </row>
    <row r="16" spans="1:13" s="8" customFormat="1" ht="12.75">
      <c r="C16" s="184" t="s">
        <v>6</v>
      </c>
      <c r="D16" s="8" t="s">
        <v>15</v>
      </c>
      <c r="F16" s="8" t="s">
        <v>3</v>
      </c>
    </row>
    <row r="17" spans="2:11" s="8" customFormat="1" ht="12.75">
      <c r="C17" s="184" t="s">
        <v>6</v>
      </c>
      <c r="D17" s="8" t="s">
        <v>19</v>
      </c>
      <c r="F17" s="16" t="s">
        <v>371</v>
      </c>
    </row>
    <row r="18" spans="2:11" s="8" customFormat="1" ht="12.75">
      <c r="C18" s="184"/>
      <c r="F18" s="16" t="s">
        <v>296</v>
      </c>
    </row>
    <row r="19" spans="2:11" s="8" customFormat="1" ht="12.75">
      <c r="C19" s="184" t="s">
        <v>6</v>
      </c>
      <c r="D19" s="8" t="s">
        <v>22</v>
      </c>
      <c r="F19" s="8" t="s">
        <v>372</v>
      </c>
    </row>
    <row r="20" spans="2:11" s="8" customFormat="1" ht="12.75">
      <c r="F20" s="8" t="s">
        <v>373</v>
      </c>
    </row>
    <row r="21" spans="2:11" s="8" customFormat="1" ht="12.75">
      <c r="F21" s="8" t="s">
        <v>374</v>
      </c>
    </row>
    <row r="22" spans="2:11" s="8" customFormat="1" ht="12.75"/>
    <row r="23" spans="2:11" ht="14.25">
      <c r="B23" s="51" t="s">
        <v>252</v>
      </c>
      <c r="D23" s="51"/>
      <c r="E23" s="51"/>
      <c r="F23" s="51"/>
      <c r="G23" s="51"/>
      <c r="H23" s="51"/>
      <c r="I23" s="51"/>
      <c r="J23" s="51"/>
      <c r="K23" s="51"/>
    </row>
    <row r="24" spans="2:11" s="8" customFormat="1" ht="12.75"/>
    <row r="25" spans="2:11" s="8" customFormat="1" ht="12.75">
      <c r="C25" s="276" t="s">
        <v>3</v>
      </c>
      <c r="D25" s="276"/>
      <c r="E25" s="276"/>
      <c r="F25" s="276"/>
      <c r="G25" s="276"/>
      <c r="H25" s="276"/>
      <c r="I25" s="276"/>
      <c r="J25" s="276"/>
      <c r="K25" s="276"/>
    </row>
    <row r="26" spans="2:11" s="8" customFormat="1" ht="12.75"/>
    <row r="27" spans="2:11" ht="14.25">
      <c r="B27" s="51" t="s">
        <v>253</v>
      </c>
      <c r="D27" s="51"/>
      <c r="E27" s="51"/>
      <c r="F27" s="51"/>
      <c r="G27" s="51"/>
      <c r="H27" s="51"/>
      <c r="I27" s="51"/>
      <c r="J27" s="51"/>
      <c r="K27" s="51"/>
    </row>
    <row r="28" spans="2:11" s="8" customFormat="1" ht="12.75">
      <c r="C28" s="185"/>
      <c r="D28" s="185"/>
      <c r="E28" s="185"/>
      <c r="F28" s="185"/>
      <c r="G28" s="185"/>
      <c r="H28" s="185"/>
      <c r="I28" s="185"/>
      <c r="J28" s="185"/>
      <c r="K28" s="185"/>
    </row>
    <row r="29" spans="2:11" s="8" customFormat="1" ht="12.75">
      <c r="C29" s="276" t="s">
        <v>301</v>
      </c>
      <c r="D29" s="276"/>
      <c r="E29" s="276"/>
      <c r="F29" s="276"/>
      <c r="G29" s="276"/>
      <c r="H29" s="276"/>
      <c r="I29" s="276"/>
      <c r="J29" s="276"/>
      <c r="K29" s="276"/>
    </row>
    <row r="30" spans="2:11" s="8" customFormat="1" ht="12.75">
      <c r="C30" s="8" t="s">
        <v>375</v>
      </c>
    </row>
    <row r="31" spans="2:11" s="8" customFormat="1" ht="12.75"/>
    <row r="32" spans="2:11" ht="24.75" customHeight="1">
      <c r="B32" s="58" t="s">
        <v>255</v>
      </c>
      <c r="D32" s="58"/>
      <c r="E32" s="58"/>
      <c r="F32" s="58"/>
      <c r="G32" s="58"/>
      <c r="H32" s="58"/>
      <c r="I32" s="58"/>
      <c r="J32" s="58"/>
      <c r="K32" s="58"/>
    </row>
    <row r="33" spans="2:12" s="8" customFormat="1" ht="16.5" customHeight="1">
      <c r="C33" s="273" t="s">
        <v>376</v>
      </c>
      <c r="D33" s="273"/>
      <c r="E33" s="273"/>
      <c r="F33" s="273"/>
      <c r="G33" s="273"/>
      <c r="H33" s="273"/>
      <c r="I33" s="273"/>
      <c r="J33" s="273"/>
      <c r="K33" s="273"/>
    </row>
    <row r="34" spans="2:12" s="8" customFormat="1" ht="14.25" customHeight="1">
      <c r="C34" s="57" t="s">
        <v>377</v>
      </c>
      <c r="D34" s="57"/>
      <c r="E34" s="57"/>
      <c r="F34" s="57"/>
      <c r="G34" s="57"/>
      <c r="H34" s="57"/>
      <c r="I34" s="57"/>
      <c r="J34" s="57"/>
      <c r="K34" s="57"/>
    </row>
    <row r="35" spans="2:12" s="8" customFormat="1" ht="14.25" customHeight="1">
      <c r="C35" s="57" t="s">
        <v>378</v>
      </c>
      <c r="D35" s="57"/>
      <c r="E35" s="57"/>
      <c r="F35" s="57"/>
      <c r="G35" s="57"/>
      <c r="H35" s="57"/>
      <c r="I35" s="57"/>
      <c r="J35" s="57"/>
      <c r="K35" s="57"/>
    </row>
    <row r="36" spans="2:12" s="8" customFormat="1" ht="14.25" customHeight="1">
      <c r="C36" s="57" t="s">
        <v>379</v>
      </c>
      <c r="D36" s="57"/>
      <c r="E36" s="57"/>
      <c r="F36" s="57"/>
      <c r="G36" s="57"/>
      <c r="H36" s="57"/>
      <c r="I36" s="57"/>
      <c r="J36" s="57"/>
      <c r="K36" s="57"/>
    </row>
    <row r="37" spans="2:12" s="8" customFormat="1" ht="12.75">
      <c r="C37" s="330" t="s">
        <v>380</v>
      </c>
      <c r="D37" s="330"/>
      <c r="E37" s="330"/>
      <c r="F37" s="330"/>
      <c r="G37" s="330"/>
      <c r="H37" s="330"/>
      <c r="I37" s="330"/>
      <c r="J37" s="330"/>
      <c r="K37" s="330"/>
    </row>
    <row r="38" spans="2:12" s="8" customFormat="1" ht="12.75"/>
    <row r="39" spans="2:12" ht="14.25">
      <c r="B39" s="51" t="s">
        <v>262</v>
      </c>
      <c r="D39" s="51"/>
      <c r="E39" s="51"/>
      <c r="F39" s="51"/>
      <c r="G39" s="51"/>
      <c r="H39" s="51"/>
      <c r="I39" s="51"/>
      <c r="J39" s="51"/>
      <c r="K39" s="51"/>
    </row>
    <row r="40" spans="2:12" s="8" customFormat="1" ht="12.75"/>
    <row r="41" spans="2:12" s="8" customFormat="1" ht="12.75">
      <c r="C41" s="8" t="s">
        <v>152</v>
      </c>
    </row>
    <row r="42" spans="2:12" s="8" customFormat="1" ht="12.75">
      <c r="L42" s="184" t="s">
        <v>176</v>
      </c>
    </row>
    <row r="43" spans="2:12" s="8" customFormat="1" ht="12.75">
      <c r="C43" s="277" t="s">
        <v>154</v>
      </c>
      <c r="D43" s="277"/>
      <c r="E43" s="277" t="s">
        <v>155</v>
      </c>
      <c r="F43" s="277"/>
      <c r="G43" s="277" t="s">
        <v>156</v>
      </c>
      <c r="H43" s="277"/>
      <c r="I43" s="277" t="s">
        <v>157</v>
      </c>
      <c r="J43" s="277"/>
      <c r="K43" s="277" t="s">
        <v>158</v>
      </c>
      <c r="L43" s="277"/>
    </row>
    <row r="44" spans="2:12" s="8" customFormat="1" ht="12.75">
      <c r="C44" s="278" t="s">
        <v>159</v>
      </c>
      <c r="D44" s="278"/>
      <c r="E44" s="281">
        <v>17845821</v>
      </c>
      <c r="F44" s="281"/>
      <c r="G44" s="281"/>
      <c r="H44" s="281"/>
      <c r="I44" s="281"/>
      <c r="J44" s="281"/>
      <c r="K44" s="281">
        <f>E44+G44-I44</f>
        <v>17845821</v>
      </c>
      <c r="L44" s="281"/>
    </row>
    <row r="45" spans="2:12" s="8" customFormat="1" ht="12.75">
      <c r="C45" s="278" t="s">
        <v>160</v>
      </c>
      <c r="D45" s="278"/>
      <c r="E45" s="281">
        <v>172519756</v>
      </c>
      <c r="F45" s="281"/>
      <c r="G45" s="281"/>
      <c r="H45" s="281"/>
      <c r="I45" s="281">
        <v>9625713</v>
      </c>
      <c r="J45" s="281"/>
      <c r="K45" s="281">
        <f>E45+G45-I45</f>
        <v>162894043</v>
      </c>
      <c r="L45" s="281"/>
    </row>
    <row r="46" spans="2:12" s="8" customFormat="1" ht="12.75">
      <c r="C46" s="278"/>
      <c r="D46" s="278"/>
      <c r="E46" s="281"/>
      <c r="F46" s="281"/>
      <c r="G46" s="281"/>
      <c r="H46" s="281"/>
      <c r="I46" s="281"/>
      <c r="J46" s="281"/>
      <c r="K46" s="281"/>
      <c r="L46" s="281"/>
    </row>
    <row r="47" spans="2:12" s="8" customFormat="1" ht="12.75">
      <c r="C47" s="278"/>
      <c r="D47" s="278"/>
      <c r="E47" s="281"/>
      <c r="F47" s="281"/>
      <c r="G47" s="281"/>
      <c r="H47" s="281"/>
      <c r="I47" s="281"/>
      <c r="J47" s="281"/>
      <c r="K47" s="281"/>
      <c r="L47" s="281"/>
    </row>
    <row r="48" spans="2:12" s="8" customFormat="1" ht="12.75">
      <c r="C48" s="277" t="s">
        <v>161</v>
      </c>
      <c r="D48" s="277"/>
      <c r="E48" s="281">
        <f>SUM(E44:F47)</f>
        <v>190365577</v>
      </c>
      <c r="F48" s="281"/>
      <c r="G48" s="281">
        <f>SUM(G44:H47)</f>
        <v>0</v>
      </c>
      <c r="H48" s="281"/>
      <c r="I48" s="281">
        <f>SUM(I44:J47)</f>
        <v>9625713</v>
      </c>
      <c r="J48" s="281"/>
      <c r="K48" s="281">
        <f>SUM(K44:L47)</f>
        <v>180739864</v>
      </c>
      <c r="L48" s="281"/>
    </row>
    <row r="49" spans="2:12" s="8" customFormat="1" ht="12.75"/>
    <row r="50" spans="2:12" ht="14.25" customHeight="1">
      <c r="B50" s="55" t="s">
        <v>381</v>
      </c>
      <c r="D50" s="55"/>
      <c r="E50" s="55"/>
      <c r="F50" s="55"/>
      <c r="G50" s="55"/>
      <c r="H50" s="55"/>
      <c r="I50" s="55"/>
      <c r="J50" s="55"/>
      <c r="K50" s="55"/>
    </row>
    <row r="51" spans="2:12" ht="15.75" customHeight="1">
      <c r="B51" s="60"/>
      <c r="D51" s="55"/>
      <c r="E51" s="55"/>
      <c r="F51" s="55"/>
      <c r="G51" s="55"/>
      <c r="H51" s="55"/>
      <c r="I51" s="55"/>
      <c r="J51" s="55"/>
      <c r="K51" s="55"/>
    </row>
    <row r="52" spans="2:12" ht="15.75" customHeight="1">
      <c r="C52" s="8" t="s">
        <v>3</v>
      </c>
      <c r="D52" s="55"/>
      <c r="E52" s="55"/>
      <c r="F52" s="55"/>
      <c r="G52" s="55"/>
      <c r="H52" s="55"/>
      <c r="I52" s="55"/>
      <c r="J52" s="55"/>
      <c r="K52" s="55"/>
    </row>
    <row r="53" spans="2:12" ht="15.75" customHeight="1">
      <c r="C53" s="59"/>
      <c r="D53" s="55"/>
      <c r="E53" s="55"/>
      <c r="F53" s="55"/>
      <c r="G53" s="55"/>
      <c r="H53" s="55"/>
      <c r="I53" s="55"/>
      <c r="J53" s="55"/>
      <c r="K53" s="55"/>
    </row>
    <row r="54" spans="2:12" s="8" customFormat="1" ht="12.75">
      <c r="C54" s="59"/>
      <c r="D54" s="185"/>
      <c r="E54" s="185"/>
      <c r="F54" s="185"/>
      <c r="G54" s="185"/>
      <c r="H54" s="185"/>
      <c r="I54" s="185"/>
      <c r="J54" s="185"/>
      <c r="K54" s="185"/>
    </row>
    <row r="55" spans="2:12" s="8" customFormat="1" ht="12.75">
      <c r="C55" s="54"/>
      <c r="D55" s="54"/>
      <c r="E55" s="54"/>
      <c r="F55" s="54"/>
      <c r="G55" s="54"/>
      <c r="H55" s="54"/>
      <c r="I55" s="54"/>
      <c r="J55" s="54"/>
      <c r="K55" s="54"/>
    </row>
    <row r="56" spans="2:12" s="8" customFormat="1" ht="12.75"/>
    <row r="57" spans="2:12" ht="14.25">
      <c r="B57" s="51" t="s">
        <v>264</v>
      </c>
      <c r="D57" s="51"/>
      <c r="E57" s="51"/>
      <c r="F57" s="51"/>
      <c r="G57" s="51"/>
      <c r="H57" s="51"/>
      <c r="I57" s="51"/>
      <c r="J57" s="51"/>
      <c r="K57" s="51"/>
    </row>
    <row r="58" spans="2:12" ht="14.25">
      <c r="B58" s="51"/>
      <c r="D58" s="51"/>
      <c r="E58" s="51"/>
      <c r="F58" s="51"/>
      <c r="G58" s="51"/>
      <c r="H58" s="51"/>
      <c r="I58" s="51"/>
      <c r="J58" s="51"/>
      <c r="K58" s="51"/>
    </row>
    <row r="59" spans="2:12" s="8" customFormat="1" ht="13.5" customHeight="1">
      <c r="C59" s="8" t="s">
        <v>315</v>
      </c>
    </row>
    <row r="60" spans="2:12" s="8" customFormat="1" ht="12.75">
      <c r="D60" s="8" t="s">
        <v>168</v>
      </c>
      <c r="H60" s="184" t="s">
        <v>316</v>
      </c>
    </row>
    <row r="61" spans="2:12" s="8" customFormat="1" thickBot="1">
      <c r="D61" s="8" t="s">
        <v>179</v>
      </c>
      <c r="H61" s="184" t="s">
        <v>316</v>
      </c>
      <c r="J61" s="276"/>
      <c r="K61" s="276"/>
    </row>
    <row r="62" spans="2:12" s="8" customFormat="1" ht="12.75">
      <c r="D62" s="53"/>
      <c r="E62" s="53" t="s">
        <v>171</v>
      </c>
      <c r="F62" s="53"/>
      <c r="G62" s="53"/>
      <c r="H62" s="183" t="s">
        <v>316</v>
      </c>
      <c r="K62" s="276" t="s">
        <v>382</v>
      </c>
      <c r="L62" s="276"/>
    </row>
    <row r="63" spans="2:12" s="8" customFormat="1" ht="13.5" customHeight="1">
      <c r="C63" s="8" t="s">
        <v>266</v>
      </c>
    </row>
    <row r="64" spans="2:12" s="8" customFormat="1" thickBot="1">
      <c r="D64" s="8" t="s">
        <v>173</v>
      </c>
      <c r="H64" s="184"/>
      <c r="I64" s="184" t="s">
        <v>316</v>
      </c>
    </row>
    <row r="65" spans="2:11" s="8" customFormat="1" ht="12.75">
      <c r="D65" s="53"/>
      <c r="E65" s="53" t="s">
        <v>171</v>
      </c>
      <c r="F65" s="53"/>
      <c r="G65" s="53"/>
      <c r="H65" s="183"/>
      <c r="I65" s="183" t="s">
        <v>316</v>
      </c>
    </row>
    <row r="66" spans="2:11" s="8" customFormat="1" ht="12.75">
      <c r="H66" s="184"/>
    </row>
    <row r="67" spans="2:11" s="8" customFormat="1" ht="12.75">
      <c r="H67" s="184"/>
    </row>
    <row r="68" spans="2:11" ht="14.25">
      <c r="B68" s="51" t="s">
        <v>268</v>
      </c>
      <c r="D68" s="51"/>
      <c r="E68" s="51"/>
      <c r="F68" s="51"/>
      <c r="G68" s="51"/>
      <c r="H68" s="51"/>
      <c r="I68" s="51"/>
      <c r="J68" s="51"/>
      <c r="K68" s="51"/>
    </row>
    <row r="69" spans="2:11">
      <c r="C69" s="8" t="s">
        <v>269</v>
      </c>
    </row>
    <row r="70" spans="2:11" s="8" customFormat="1" ht="7.5" customHeight="1"/>
    <row r="71" spans="2:11" s="8" customFormat="1" ht="12.75">
      <c r="C71" s="8" t="s">
        <v>270</v>
      </c>
    </row>
    <row r="72" spans="2:11" s="8" customFormat="1" ht="12.75">
      <c r="J72" s="184" t="s">
        <v>176</v>
      </c>
    </row>
    <row r="73" spans="2:11" s="8" customFormat="1" ht="12.75">
      <c r="C73" s="277"/>
      <c r="D73" s="277"/>
      <c r="E73" s="277" t="s">
        <v>177</v>
      </c>
      <c r="F73" s="277"/>
      <c r="G73" s="277" t="s">
        <v>178</v>
      </c>
      <c r="H73" s="277"/>
      <c r="I73" s="277" t="s">
        <v>158</v>
      </c>
      <c r="J73" s="277"/>
    </row>
    <row r="74" spans="2:11" s="8" customFormat="1" ht="12.75">
      <c r="C74" s="278" t="s">
        <v>179</v>
      </c>
      <c r="D74" s="278"/>
      <c r="E74" s="281">
        <v>494270827</v>
      </c>
      <c r="F74" s="281"/>
      <c r="G74" s="281">
        <v>331376784</v>
      </c>
      <c r="H74" s="281"/>
      <c r="I74" s="281">
        <f t="shared" ref="I74:I79" si="0">E74-G74</f>
        <v>162894043</v>
      </c>
      <c r="J74" s="281"/>
    </row>
    <row r="75" spans="2:11" s="8" customFormat="1" ht="12.75">
      <c r="C75" s="278" t="s">
        <v>160</v>
      </c>
      <c r="D75" s="278"/>
      <c r="E75" s="281">
        <v>125751285</v>
      </c>
      <c r="F75" s="281"/>
      <c r="G75" s="281">
        <v>122447393</v>
      </c>
      <c r="H75" s="281"/>
      <c r="I75" s="281">
        <f t="shared" si="0"/>
        <v>3303892</v>
      </c>
      <c r="J75" s="281"/>
    </row>
    <row r="76" spans="2:11" s="8" customFormat="1" ht="12.75">
      <c r="C76" s="278" t="s">
        <v>181</v>
      </c>
      <c r="D76" s="278"/>
      <c r="E76" s="281">
        <v>16423439</v>
      </c>
      <c r="F76" s="281"/>
      <c r="G76" s="281">
        <v>16352743</v>
      </c>
      <c r="H76" s="281"/>
      <c r="I76" s="281">
        <f t="shared" si="0"/>
        <v>70696</v>
      </c>
      <c r="J76" s="281"/>
    </row>
    <row r="77" spans="2:11" s="8" customFormat="1" ht="12.75">
      <c r="C77" s="278" t="s">
        <v>182</v>
      </c>
      <c r="D77" s="278"/>
      <c r="E77" s="281">
        <v>4927549</v>
      </c>
      <c r="F77" s="281"/>
      <c r="G77" s="281">
        <v>3126246</v>
      </c>
      <c r="H77" s="281"/>
      <c r="I77" s="284">
        <f t="shared" si="0"/>
        <v>1801303</v>
      </c>
      <c r="J77" s="284"/>
    </row>
    <row r="78" spans="2:11" s="8" customFormat="1" ht="12.75">
      <c r="C78" s="278" t="s">
        <v>318</v>
      </c>
      <c r="D78" s="278"/>
      <c r="E78" s="281">
        <v>4127660</v>
      </c>
      <c r="F78" s="281"/>
      <c r="G78" s="281">
        <v>3592862</v>
      </c>
      <c r="H78" s="281"/>
      <c r="I78" s="281">
        <f t="shared" si="0"/>
        <v>534798</v>
      </c>
      <c r="J78" s="281"/>
    </row>
    <row r="79" spans="2:11" s="8" customFormat="1" ht="12.75">
      <c r="C79" s="278" t="s">
        <v>184</v>
      </c>
      <c r="D79" s="278"/>
      <c r="E79" s="284">
        <v>38076156</v>
      </c>
      <c r="F79" s="284"/>
      <c r="G79" s="281">
        <v>35070215</v>
      </c>
      <c r="H79" s="281"/>
      <c r="I79" s="281">
        <f t="shared" si="0"/>
        <v>3005941</v>
      </c>
      <c r="J79" s="281"/>
    </row>
    <row r="80" spans="2:11" s="8" customFormat="1" ht="12.75">
      <c r="C80" s="277" t="s">
        <v>161</v>
      </c>
      <c r="D80" s="277"/>
      <c r="E80" s="281">
        <f>SUM(E74:F79)</f>
        <v>683576916</v>
      </c>
      <c r="F80" s="281"/>
      <c r="G80" s="281">
        <f>SUM(G74:H79)</f>
        <v>511966243</v>
      </c>
      <c r="H80" s="281"/>
      <c r="I80" s="281">
        <f>SUM(I74:J79)</f>
        <v>171610673</v>
      </c>
      <c r="J80" s="281"/>
    </row>
    <row r="81" spans="2:13" s="8" customFormat="1" ht="13.5" customHeight="1"/>
    <row r="82" spans="2:13" s="8" customFormat="1" ht="13.5" customHeight="1"/>
    <row r="83" spans="2:13" ht="17.25" customHeight="1">
      <c r="B83" s="51" t="s">
        <v>274</v>
      </c>
      <c r="D83" s="51"/>
      <c r="E83" s="51"/>
      <c r="F83" s="51"/>
      <c r="G83" s="51"/>
      <c r="H83" s="51"/>
      <c r="I83" s="51"/>
      <c r="J83" s="51"/>
      <c r="K83" s="51"/>
    </row>
    <row r="84" spans="2:13">
      <c r="C84" s="8" t="s">
        <v>269</v>
      </c>
    </row>
    <row r="85" spans="2:13" s="8" customFormat="1" ht="6.75" customHeight="1"/>
    <row r="86" spans="2:13" s="8" customFormat="1" ht="12.75">
      <c r="C86" s="8" t="s">
        <v>275</v>
      </c>
    </row>
    <row r="87" spans="2:13" s="8" customFormat="1" ht="12.75">
      <c r="K87" s="184" t="s">
        <v>176</v>
      </c>
    </row>
    <row r="88" spans="2:13" s="8" customFormat="1" ht="12.75">
      <c r="C88" s="285"/>
      <c r="D88" s="286"/>
      <c r="E88" s="285" t="s">
        <v>276</v>
      </c>
      <c r="F88" s="286"/>
      <c r="G88" s="285" t="s">
        <v>277</v>
      </c>
      <c r="H88" s="287"/>
      <c r="I88" s="286"/>
      <c r="J88" s="285" t="s">
        <v>278</v>
      </c>
      <c r="K88" s="286"/>
    </row>
    <row r="89" spans="2:13" s="8" customFormat="1" ht="12.75">
      <c r="C89" s="288"/>
      <c r="D89" s="289"/>
      <c r="E89" s="285"/>
      <c r="F89" s="286"/>
      <c r="G89" s="285"/>
      <c r="H89" s="287"/>
      <c r="I89" s="286"/>
      <c r="J89" s="285"/>
      <c r="K89" s="286"/>
      <c r="L89" s="276" t="s">
        <v>382</v>
      </c>
      <c r="M89" s="276"/>
    </row>
    <row r="90" spans="2:13" s="8" customFormat="1" ht="12.75">
      <c r="C90" s="288"/>
      <c r="D90" s="289"/>
      <c r="E90" s="285"/>
      <c r="F90" s="286"/>
      <c r="G90" s="285"/>
      <c r="H90" s="287"/>
      <c r="I90" s="286"/>
      <c r="J90" s="285"/>
      <c r="K90" s="286"/>
    </row>
    <row r="91" spans="2:13" s="8" customFormat="1" ht="12.75">
      <c r="C91" s="288"/>
      <c r="D91" s="289"/>
      <c r="E91" s="285"/>
      <c r="F91" s="286"/>
      <c r="G91" s="285"/>
      <c r="H91" s="287"/>
      <c r="I91" s="286"/>
      <c r="J91" s="285"/>
      <c r="K91" s="286"/>
    </row>
    <row r="92" spans="2:13" s="8" customFormat="1" ht="12.75">
      <c r="C92" s="285" t="s">
        <v>280</v>
      </c>
      <c r="D92" s="286"/>
      <c r="E92" s="285"/>
      <c r="F92" s="286"/>
      <c r="G92" s="285"/>
      <c r="H92" s="287"/>
      <c r="I92" s="286"/>
      <c r="J92" s="285"/>
      <c r="K92" s="286"/>
    </row>
    <row r="93" spans="2:13" s="8" customFormat="1" ht="12.75">
      <c r="C93" s="52"/>
      <c r="D93" s="52"/>
      <c r="E93" s="52"/>
      <c r="F93" s="52"/>
      <c r="G93" s="52"/>
      <c r="H93" s="52"/>
      <c r="I93" s="52"/>
      <c r="J93" s="52"/>
      <c r="K93" s="52"/>
    </row>
    <row r="94" spans="2:13" s="8" customFormat="1" ht="12.75">
      <c r="C94" s="52"/>
      <c r="D94" s="52"/>
      <c r="E94" s="52"/>
      <c r="F94" s="52"/>
      <c r="G94" s="52"/>
      <c r="H94" s="52"/>
      <c r="I94" s="52"/>
      <c r="J94" s="52"/>
      <c r="K94" s="52"/>
    </row>
    <row r="95" spans="2:13" ht="14.25">
      <c r="B95" s="51" t="s">
        <v>281</v>
      </c>
      <c r="D95" s="51"/>
      <c r="E95" s="51"/>
      <c r="F95" s="51"/>
      <c r="G95" s="51"/>
      <c r="H95" s="51"/>
      <c r="I95" s="51"/>
      <c r="J95" s="51"/>
      <c r="K95" s="51"/>
    </row>
    <row r="96" spans="2:13" s="8" customFormat="1" ht="7.5" customHeight="1"/>
    <row r="97" spans="2:13" s="8" customFormat="1" ht="12.75">
      <c r="C97" s="8" t="s">
        <v>282</v>
      </c>
    </row>
    <row r="98" spans="2:13" s="8" customFormat="1" ht="12.75">
      <c r="J98" s="184" t="s">
        <v>176</v>
      </c>
    </row>
    <row r="99" spans="2:13" s="8" customFormat="1" ht="12.75">
      <c r="C99" s="285" t="s">
        <v>283</v>
      </c>
      <c r="D99" s="286"/>
      <c r="E99" s="285" t="s">
        <v>284</v>
      </c>
      <c r="F99" s="286"/>
      <c r="G99" s="285" t="s">
        <v>285</v>
      </c>
      <c r="H99" s="286"/>
      <c r="I99" s="285" t="s">
        <v>286</v>
      </c>
      <c r="J99" s="286"/>
    </row>
    <row r="100" spans="2:13" s="8" customFormat="1" ht="12.75">
      <c r="C100" s="288"/>
      <c r="D100" s="289"/>
      <c r="E100" s="285"/>
      <c r="F100" s="286"/>
      <c r="G100" s="285"/>
      <c r="H100" s="286"/>
      <c r="I100" s="285"/>
      <c r="J100" s="286"/>
      <c r="L100" s="294" t="s">
        <v>3</v>
      </c>
      <c r="M100" s="294"/>
    </row>
    <row r="101" spans="2:13" s="8" customFormat="1" ht="12.75">
      <c r="C101" s="288"/>
      <c r="D101" s="289"/>
      <c r="E101" s="285"/>
      <c r="F101" s="286"/>
      <c r="G101" s="285"/>
      <c r="H101" s="286"/>
      <c r="I101" s="285"/>
      <c r="J101" s="286"/>
    </row>
    <row r="102" spans="2:13" s="8" customFormat="1" ht="12.75">
      <c r="C102" s="295"/>
      <c r="D102" s="296"/>
      <c r="E102" s="297"/>
      <c r="F102" s="298"/>
      <c r="G102" s="297"/>
      <c r="H102" s="298"/>
      <c r="I102" s="297"/>
      <c r="J102" s="298"/>
    </row>
    <row r="103" spans="2:13" s="8" customFormat="1" ht="13.5" customHeight="1">
      <c r="C103" s="285" t="s">
        <v>280</v>
      </c>
      <c r="D103" s="286"/>
      <c r="E103" s="285"/>
      <c r="F103" s="286"/>
      <c r="G103" s="285"/>
      <c r="H103" s="286"/>
      <c r="I103" s="285"/>
      <c r="J103" s="286"/>
    </row>
    <row r="104" spans="2:13" s="8" customFormat="1" ht="12.75"/>
    <row r="105" spans="2:13" ht="14.25">
      <c r="B105" s="51" t="s">
        <v>287</v>
      </c>
      <c r="C105" s="51"/>
      <c r="D105" s="51"/>
      <c r="E105" s="51"/>
      <c r="F105" s="51"/>
      <c r="G105" s="51"/>
      <c r="H105" s="51"/>
      <c r="I105" s="51"/>
      <c r="J105" s="51"/>
    </row>
    <row r="106" spans="2:13" s="8" customFormat="1" ht="7.5" customHeight="1"/>
    <row r="107" spans="2:13" s="8" customFormat="1" ht="12.75">
      <c r="C107" s="8" t="s">
        <v>288</v>
      </c>
    </row>
    <row r="108" spans="2:13" s="8" customFormat="1" ht="12.75"/>
    <row r="109" spans="2:13" s="8" customFormat="1" ht="12.75"/>
    <row r="110" spans="2:13" s="8" customFormat="1" ht="12.75"/>
    <row r="111" spans="2:13" s="8" customFormat="1" ht="12.75"/>
    <row r="112" spans="2:13" ht="14.25">
      <c r="B112" s="51" t="s">
        <v>289</v>
      </c>
      <c r="D112" s="51"/>
      <c r="E112" s="51"/>
      <c r="F112" s="51"/>
      <c r="G112" s="51"/>
      <c r="H112" s="51"/>
      <c r="I112" s="51"/>
      <c r="J112" s="51"/>
      <c r="K112" s="51"/>
    </row>
    <row r="113" spans="2:11" ht="14.25">
      <c r="B113" s="51" t="s">
        <v>203</v>
      </c>
      <c r="D113" s="51"/>
      <c r="E113" s="51"/>
      <c r="F113" s="51"/>
      <c r="G113" s="51"/>
      <c r="H113" s="51"/>
      <c r="I113" s="51"/>
      <c r="J113" s="51"/>
      <c r="K113" s="51"/>
    </row>
    <row r="114" spans="2:11" s="8" customFormat="1" ht="6" customHeight="1"/>
    <row r="115" spans="2:11" s="8" customFormat="1" ht="12.75">
      <c r="C115" s="8" t="s">
        <v>288</v>
      </c>
    </row>
    <row r="116" spans="2:11" s="8" customFormat="1" ht="12.75"/>
    <row r="117" spans="2:11" s="8" customFormat="1" ht="12.75"/>
    <row r="118" spans="2:11" s="8" customFormat="1" ht="12.75"/>
    <row r="119" spans="2:11" s="8" customFormat="1" ht="12.75"/>
    <row r="120" spans="2:11" s="8" customFormat="1" ht="12.75"/>
    <row r="121" spans="2:11" s="8" customFormat="1" ht="12.75"/>
  </sheetData>
  <mergeCells count="112">
    <mergeCell ref="C103:D103"/>
    <mergeCell ref="E103:F103"/>
    <mergeCell ref="G103:H103"/>
    <mergeCell ref="I103:J103"/>
    <mergeCell ref="L100:M100"/>
    <mergeCell ref="C101:D101"/>
    <mergeCell ref="E101:F101"/>
    <mergeCell ref="G101:H101"/>
    <mergeCell ref="I101:J101"/>
    <mergeCell ref="C102:D102"/>
    <mergeCell ref="E102:F102"/>
    <mergeCell ref="G102:H102"/>
    <mergeCell ref="I102:J102"/>
    <mergeCell ref="C99:D99"/>
    <mergeCell ref="E99:F99"/>
    <mergeCell ref="G99:H99"/>
    <mergeCell ref="I99:J99"/>
    <mergeCell ref="C100:D100"/>
    <mergeCell ref="E100:F100"/>
    <mergeCell ref="G100:H100"/>
    <mergeCell ref="I100:J100"/>
    <mergeCell ref="C91:D91"/>
    <mergeCell ref="E91:F91"/>
    <mergeCell ref="G91:I91"/>
    <mergeCell ref="J91:K91"/>
    <mergeCell ref="C92:D92"/>
    <mergeCell ref="E92:F92"/>
    <mergeCell ref="G92:I92"/>
    <mergeCell ref="J92:K92"/>
    <mergeCell ref="C89:D89"/>
    <mergeCell ref="E89:F89"/>
    <mergeCell ref="G89:I89"/>
    <mergeCell ref="J89:K89"/>
    <mergeCell ref="L89:M89"/>
    <mergeCell ref="C90:D90"/>
    <mergeCell ref="E90:F90"/>
    <mergeCell ref="G90:I90"/>
    <mergeCell ref="J90:K90"/>
    <mergeCell ref="C80:D80"/>
    <mergeCell ref="E80:F80"/>
    <mergeCell ref="G80:H80"/>
    <mergeCell ref="I80:J80"/>
    <mergeCell ref="C88:D88"/>
    <mergeCell ref="E88:F88"/>
    <mergeCell ref="G88:I88"/>
    <mergeCell ref="J88:K88"/>
    <mergeCell ref="C78:D78"/>
    <mergeCell ref="E78:F78"/>
    <mergeCell ref="G78:H78"/>
    <mergeCell ref="I78:J78"/>
    <mergeCell ref="C79:D79"/>
    <mergeCell ref="E79:F79"/>
    <mergeCell ref="G79:H79"/>
    <mergeCell ref="I79:J79"/>
    <mergeCell ref="C76:D76"/>
    <mergeCell ref="E76:F76"/>
    <mergeCell ref="G76:H76"/>
    <mergeCell ref="I76:J76"/>
    <mergeCell ref="C77:D77"/>
    <mergeCell ref="E77:F77"/>
    <mergeCell ref="G77:H77"/>
    <mergeCell ref="I77:J77"/>
    <mergeCell ref="C74:D74"/>
    <mergeCell ref="E74:F74"/>
    <mergeCell ref="G74:H74"/>
    <mergeCell ref="I74:J74"/>
    <mergeCell ref="C75:D75"/>
    <mergeCell ref="E75:F75"/>
    <mergeCell ref="G75:H75"/>
    <mergeCell ref="I75:J75"/>
    <mergeCell ref="C46:D46"/>
    <mergeCell ref="E46:F46"/>
    <mergeCell ref="G46:H46"/>
    <mergeCell ref="I46:J46"/>
    <mergeCell ref="K46:L46"/>
    <mergeCell ref="J61:K61"/>
    <mergeCell ref="K62:L62"/>
    <mergeCell ref="C73:D73"/>
    <mergeCell ref="E73:F73"/>
    <mergeCell ref="G73:H73"/>
    <mergeCell ref="I73:J73"/>
    <mergeCell ref="C47:D47"/>
    <mergeCell ref="E47:F47"/>
    <mergeCell ref="G47:H47"/>
    <mergeCell ref="I47:J47"/>
    <mergeCell ref="K47:L47"/>
    <mergeCell ref="C48:D48"/>
    <mergeCell ref="E48:F48"/>
    <mergeCell ref="G48:H48"/>
    <mergeCell ref="I48:J48"/>
    <mergeCell ref="K48:L48"/>
    <mergeCell ref="C44:D44"/>
    <mergeCell ref="E44:F44"/>
    <mergeCell ref="G44:H44"/>
    <mergeCell ref="I44:J44"/>
    <mergeCell ref="K44:L44"/>
    <mergeCell ref="C45:D45"/>
    <mergeCell ref="E45:F45"/>
    <mergeCell ref="G45:H45"/>
    <mergeCell ref="I45:J45"/>
    <mergeCell ref="K45:L45"/>
    <mergeCell ref="A3:M3"/>
    <mergeCell ref="C7:K7"/>
    <mergeCell ref="C25:K25"/>
    <mergeCell ref="C29:K29"/>
    <mergeCell ref="C33:K33"/>
    <mergeCell ref="C37:K37"/>
    <mergeCell ref="C43:D43"/>
    <mergeCell ref="E43:F43"/>
    <mergeCell ref="G43:H43"/>
    <mergeCell ref="I43:J43"/>
    <mergeCell ref="K43:L43"/>
  </mergeCells>
  <phoneticPr fontId="4"/>
  <printOptions horizontalCentered="1"/>
  <pageMargins left="0" right="0" top="0.55000000000000004" bottom="0" header="0" footer="0"/>
  <pageSetup paperSize="9" firstPageNumber="31" orientation="portrait" useFirstPageNumber="1" r:id="rId1"/>
  <rowBreaks count="1" manualBreakCount="1">
    <brk id="55" max="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137"/>
  <sheetViews>
    <sheetView topLeftCell="A28" zoomScaleNormal="100" zoomScaleSheetLayoutView="100" workbookViewId="0">
      <selection activeCell="I184" sqref="I184"/>
    </sheetView>
  </sheetViews>
  <sheetFormatPr defaultRowHeight="13.5"/>
  <cols>
    <col min="1" max="1" width="3.5" customWidth="1"/>
    <col min="2" max="2" width="5" customWidth="1"/>
    <col min="3" max="3" width="6.875" customWidth="1"/>
    <col min="4" max="4" width="9.25" customWidth="1"/>
    <col min="5" max="12" width="8.5" customWidth="1"/>
    <col min="13" max="13" width="8.75" customWidth="1"/>
  </cols>
  <sheetData>
    <row r="1" spans="2:12" ht="25.15" customHeight="1">
      <c r="L1" s="41" t="s">
        <v>236</v>
      </c>
    </row>
    <row r="2" spans="2:12" ht="18" customHeight="1">
      <c r="C2" s="245" t="s">
        <v>383</v>
      </c>
      <c r="D2" s="245"/>
      <c r="E2" s="245"/>
      <c r="F2" s="245"/>
      <c r="G2" s="245"/>
      <c r="H2" s="245"/>
      <c r="I2" s="245"/>
      <c r="J2" s="245"/>
      <c r="K2" s="245"/>
      <c r="L2" s="245"/>
    </row>
    <row r="3" spans="2:12" ht="17.25">
      <c r="C3" s="174"/>
      <c r="D3" s="174"/>
      <c r="E3" s="174"/>
      <c r="F3" s="174"/>
      <c r="G3" s="174"/>
      <c r="H3" s="174"/>
      <c r="I3" s="174"/>
      <c r="J3" s="174"/>
      <c r="K3" s="174"/>
    </row>
    <row r="5" spans="2:12" ht="14.25">
      <c r="B5" s="42" t="s">
        <v>238</v>
      </c>
      <c r="D5" s="42"/>
      <c r="E5" s="42"/>
      <c r="F5" s="42"/>
      <c r="G5" s="42"/>
      <c r="H5" s="42"/>
      <c r="I5" s="42"/>
      <c r="J5" s="42"/>
      <c r="K5" s="42"/>
    </row>
    <row r="6" spans="2:12" s="2" customFormat="1" ht="12.75">
      <c r="C6" s="262"/>
      <c r="D6" s="262"/>
      <c r="E6" s="262"/>
      <c r="F6" s="262"/>
      <c r="G6" s="262"/>
      <c r="H6" s="262"/>
      <c r="I6" s="262"/>
      <c r="J6" s="262"/>
      <c r="K6" s="262"/>
    </row>
    <row r="7" spans="2:12" s="2" customFormat="1" ht="12.75">
      <c r="C7" s="2" t="s">
        <v>239</v>
      </c>
    </row>
    <row r="8" spans="2:12" s="2" customFormat="1" ht="12.75">
      <c r="C8" s="6" t="s">
        <v>6</v>
      </c>
      <c r="D8" s="2" t="s">
        <v>3</v>
      </c>
    </row>
    <row r="9" spans="2:12" s="2" customFormat="1" ht="18" customHeight="1"/>
    <row r="10" spans="2:12" s="2" customFormat="1" ht="12.75">
      <c r="C10" s="2" t="s">
        <v>240</v>
      </c>
    </row>
    <row r="11" spans="2:12" s="2" customFormat="1" ht="12.75">
      <c r="C11" s="6" t="s">
        <v>6</v>
      </c>
      <c r="D11" s="2" t="s">
        <v>3</v>
      </c>
    </row>
    <row r="12" spans="2:12" s="2" customFormat="1" ht="18" customHeight="1">
      <c r="C12" s="6"/>
    </row>
    <row r="13" spans="2:12" s="2" customFormat="1" ht="12.75">
      <c r="C13" s="2" t="s">
        <v>241</v>
      </c>
    </row>
    <row r="14" spans="2:12" s="2" customFormat="1" ht="12.75">
      <c r="C14" s="6" t="s">
        <v>6</v>
      </c>
      <c r="D14" s="2" t="s">
        <v>292</v>
      </c>
    </row>
    <row r="15" spans="2:12" s="2" customFormat="1" ht="12.75">
      <c r="C15" s="6" t="s">
        <v>6</v>
      </c>
      <c r="D15" s="2" t="s">
        <v>242</v>
      </c>
    </row>
    <row r="16" spans="2:12" s="2" customFormat="1" ht="12.75">
      <c r="C16" s="2" t="s">
        <v>243</v>
      </c>
      <c r="D16" s="2" t="s">
        <v>12</v>
      </c>
    </row>
    <row r="17" spans="2:11" s="2" customFormat="1" ht="12.75">
      <c r="D17" s="2" t="s">
        <v>13</v>
      </c>
    </row>
    <row r="18" spans="2:11" s="2" customFormat="1" ht="18" customHeight="1">
      <c r="C18" s="6"/>
    </row>
    <row r="19" spans="2:11" s="2" customFormat="1" ht="12.75">
      <c r="C19" s="2" t="s">
        <v>244</v>
      </c>
    </row>
    <row r="20" spans="2:11" s="2" customFormat="1" ht="12.75">
      <c r="C20" s="6" t="s">
        <v>384</v>
      </c>
      <c r="D20" s="2" t="s">
        <v>15</v>
      </c>
      <c r="F20" s="2" t="s">
        <v>3</v>
      </c>
    </row>
    <row r="21" spans="2:11" s="2" customFormat="1" ht="12.75">
      <c r="C21" s="6" t="s">
        <v>384</v>
      </c>
      <c r="D21" s="2" t="s">
        <v>385</v>
      </c>
      <c r="F21" s="2" t="s">
        <v>247</v>
      </c>
    </row>
    <row r="22" spans="2:11" s="2" customFormat="1" ht="12.75">
      <c r="C22" s="6"/>
      <c r="F22" s="2" t="s">
        <v>248</v>
      </c>
    </row>
    <row r="23" spans="2:11" s="2" customFormat="1" ht="12.75">
      <c r="C23" s="6"/>
      <c r="F23" s="2" t="s">
        <v>249</v>
      </c>
    </row>
    <row r="24" spans="2:11" s="2" customFormat="1" ht="12.75">
      <c r="C24" s="6" t="s">
        <v>384</v>
      </c>
      <c r="D24" s="2" t="s">
        <v>386</v>
      </c>
      <c r="F24" s="2" t="s">
        <v>342</v>
      </c>
    </row>
    <row r="25" spans="2:11" s="2" customFormat="1" ht="12.75">
      <c r="F25" s="2" t="s">
        <v>343</v>
      </c>
    </row>
    <row r="26" spans="2:11" s="2" customFormat="1" ht="12.75">
      <c r="F26" s="2" t="s">
        <v>27</v>
      </c>
    </row>
    <row r="27" spans="2:11" s="2" customFormat="1" ht="18" customHeight="1"/>
    <row r="28" spans="2:11" s="64" customFormat="1" ht="14.25">
      <c r="B28" s="42" t="s">
        <v>252</v>
      </c>
      <c r="C28"/>
      <c r="D28" s="42"/>
      <c r="E28" s="42"/>
      <c r="F28" s="42"/>
      <c r="G28" s="42"/>
      <c r="H28" s="42"/>
      <c r="I28" s="42"/>
      <c r="J28" s="42"/>
      <c r="K28" s="42"/>
    </row>
    <row r="29" spans="2:11" s="2" customFormat="1" ht="12.75"/>
    <row r="30" spans="2:11" s="2" customFormat="1" ht="12.75">
      <c r="C30" s="262" t="s">
        <v>3</v>
      </c>
      <c r="D30" s="262"/>
      <c r="E30" s="262"/>
      <c r="F30" s="262"/>
      <c r="G30" s="262"/>
      <c r="H30" s="262"/>
      <c r="I30" s="262"/>
      <c r="J30" s="262"/>
      <c r="K30" s="262"/>
    </row>
    <row r="31" spans="2:11" s="2" customFormat="1" ht="18" customHeight="1">
      <c r="C31" s="178"/>
      <c r="D31" s="178"/>
      <c r="E31" s="178"/>
      <c r="F31" s="178"/>
      <c r="G31" s="178"/>
      <c r="H31" s="178"/>
      <c r="I31" s="178"/>
      <c r="J31" s="178"/>
      <c r="K31" s="178"/>
    </row>
    <row r="32" spans="2:11" ht="14.25">
      <c r="B32" s="42" t="s">
        <v>253</v>
      </c>
      <c r="D32" s="42"/>
      <c r="E32" s="42"/>
      <c r="F32" s="42"/>
      <c r="G32" s="42"/>
      <c r="H32" s="42"/>
      <c r="I32" s="42"/>
      <c r="J32" s="42"/>
      <c r="K32" s="42"/>
    </row>
    <row r="33" spans="2:12" s="2" customFormat="1" ht="12.75">
      <c r="C33" s="178"/>
      <c r="D33" s="178"/>
      <c r="E33" s="178"/>
      <c r="F33" s="178"/>
      <c r="G33" s="178"/>
      <c r="H33" s="178"/>
      <c r="I33" s="178"/>
      <c r="J33" s="178"/>
      <c r="K33" s="178"/>
    </row>
    <row r="34" spans="2:12" s="2" customFormat="1" ht="12.75">
      <c r="C34" s="262" t="s">
        <v>301</v>
      </c>
      <c r="D34" s="262"/>
      <c r="E34" s="262"/>
      <c r="F34" s="262"/>
      <c r="G34" s="262"/>
      <c r="H34" s="262"/>
      <c r="I34" s="262"/>
      <c r="J34" s="262"/>
      <c r="K34" s="262"/>
    </row>
    <row r="35" spans="2:12" s="2" customFormat="1" ht="12.75">
      <c r="C35" s="2" t="s">
        <v>344</v>
      </c>
    </row>
    <row r="36" spans="2:12" s="2" customFormat="1" ht="12.75"/>
    <row r="37" spans="2:12" ht="24.75" customHeight="1">
      <c r="B37" s="7" t="s">
        <v>255</v>
      </c>
      <c r="D37" s="7"/>
      <c r="E37" s="7"/>
      <c r="F37" s="7"/>
      <c r="G37" s="7"/>
      <c r="H37" s="7"/>
      <c r="I37" s="7"/>
      <c r="J37" s="7"/>
      <c r="K37" s="7"/>
    </row>
    <row r="38" spans="2:12" s="8" customFormat="1" ht="16.5" customHeight="1">
      <c r="C38" s="273" t="s">
        <v>304</v>
      </c>
      <c r="D38" s="273"/>
      <c r="E38" s="273"/>
      <c r="F38" s="273"/>
      <c r="G38" s="273"/>
      <c r="H38" s="273"/>
      <c r="I38" s="273"/>
      <c r="J38" s="273"/>
      <c r="K38" s="273"/>
    </row>
    <row r="39" spans="2:12" s="2" customFormat="1" ht="14.25" customHeight="1">
      <c r="C39" s="180" t="s">
        <v>387</v>
      </c>
      <c r="D39" s="63"/>
      <c r="E39" s="63"/>
      <c r="F39" s="63"/>
      <c r="G39" s="63"/>
      <c r="H39" s="63"/>
      <c r="I39" s="63"/>
      <c r="J39" s="63"/>
      <c r="K39" s="63"/>
      <c r="L39" s="63"/>
    </row>
    <row r="40" spans="2:12" s="2" customFormat="1" ht="15" customHeight="1">
      <c r="C40" s="2" t="s">
        <v>388</v>
      </c>
    </row>
    <row r="41" spans="2:12" s="2" customFormat="1" ht="12.75">
      <c r="C41" s="180" t="s">
        <v>389</v>
      </c>
    </row>
    <row r="42" spans="2:12" s="2" customFormat="1" ht="12.75">
      <c r="C42" s="2" t="s">
        <v>390</v>
      </c>
    </row>
    <row r="43" spans="2:12" s="2" customFormat="1" ht="12.75">
      <c r="C43" s="32"/>
      <c r="D43" s="32"/>
      <c r="E43" s="32"/>
      <c r="F43" s="32"/>
      <c r="G43" s="32"/>
      <c r="H43" s="32"/>
      <c r="I43" s="32"/>
      <c r="J43" s="32"/>
      <c r="K43" s="32"/>
    </row>
    <row r="44" spans="2:12" ht="14.25">
      <c r="B44" s="42" t="s">
        <v>262</v>
      </c>
      <c r="D44" s="42"/>
      <c r="E44" s="42"/>
      <c r="F44" s="42"/>
      <c r="G44" s="42"/>
      <c r="H44" s="42"/>
      <c r="I44" s="42"/>
      <c r="J44" s="42"/>
      <c r="K44" s="42"/>
    </row>
    <row r="45" spans="2:12" s="2" customFormat="1" ht="12.75"/>
    <row r="46" spans="2:12" s="2" customFormat="1" ht="12.75">
      <c r="C46" s="2" t="s">
        <v>152</v>
      </c>
    </row>
    <row r="47" spans="2:12" s="2" customFormat="1" ht="12.75"/>
    <row r="48" spans="2:12" s="2" customFormat="1" ht="12.75">
      <c r="C48" s="228" t="s">
        <v>154</v>
      </c>
      <c r="D48" s="228"/>
      <c r="E48" s="228" t="s">
        <v>155</v>
      </c>
      <c r="F48" s="228"/>
      <c r="G48" s="228" t="s">
        <v>156</v>
      </c>
      <c r="H48" s="228"/>
      <c r="I48" s="228" t="s">
        <v>157</v>
      </c>
      <c r="J48" s="228"/>
      <c r="K48" s="228" t="s">
        <v>158</v>
      </c>
      <c r="L48" s="228"/>
    </row>
    <row r="49" spans="2:15" s="2" customFormat="1" ht="12.75">
      <c r="C49" s="266" t="s">
        <v>159</v>
      </c>
      <c r="D49" s="266"/>
      <c r="E49" s="229">
        <v>62434977</v>
      </c>
      <c r="F49" s="229"/>
      <c r="G49" s="229"/>
      <c r="H49" s="229"/>
      <c r="I49" s="229"/>
      <c r="J49" s="229"/>
      <c r="K49" s="229">
        <f>E49+G49-I49</f>
        <v>62434977</v>
      </c>
      <c r="L49" s="229"/>
      <c r="O49" s="2" t="s">
        <v>391</v>
      </c>
    </row>
    <row r="50" spans="2:15" s="2" customFormat="1" ht="12.75">
      <c r="C50" s="266" t="s">
        <v>160</v>
      </c>
      <c r="D50" s="266"/>
      <c r="E50" s="229">
        <v>87094486</v>
      </c>
      <c r="F50" s="229"/>
      <c r="G50" s="319">
        <v>4129159</v>
      </c>
      <c r="H50" s="319"/>
      <c r="I50" s="229">
        <v>14728400</v>
      </c>
      <c r="J50" s="229"/>
      <c r="K50" s="229">
        <f>E50+G50-I50</f>
        <v>76495245</v>
      </c>
      <c r="L50" s="229"/>
    </row>
    <row r="51" spans="2:15" s="2" customFormat="1" ht="12.75">
      <c r="C51" s="266"/>
      <c r="D51" s="266"/>
      <c r="E51" s="229"/>
      <c r="F51" s="229"/>
      <c r="G51" s="229"/>
      <c r="H51" s="229"/>
      <c r="I51" s="229"/>
      <c r="J51" s="229"/>
      <c r="K51" s="229"/>
      <c r="L51" s="229"/>
    </row>
    <row r="52" spans="2:15" s="2" customFormat="1" ht="12.75">
      <c r="C52" s="266"/>
      <c r="D52" s="266"/>
      <c r="E52" s="229"/>
      <c r="F52" s="229"/>
      <c r="G52" s="229"/>
      <c r="H52" s="229"/>
      <c r="I52" s="229"/>
      <c r="J52" s="229"/>
      <c r="K52" s="229"/>
      <c r="L52" s="229"/>
    </row>
    <row r="53" spans="2:15" s="2" customFormat="1" ht="12.75">
      <c r="C53" s="228" t="s">
        <v>161</v>
      </c>
      <c r="D53" s="228"/>
      <c r="E53" s="229">
        <f>SUM(E49:F52)</f>
        <v>149529463</v>
      </c>
      <c r="F53" s="229"/>
      <c r="G53" s="229">
        <f>SUM(G49:H52)</f>
        <v>4129159</v>
      </c>
      <c r="H53" s="229"/>
      <c r="I53" s="229">
        <f>SUM(I49:J52)</f>
        <v>14728400</v>
      </c>
      <c r="J53" s="229"/>
      <c r="K53" s="229">
        <f>SUM(K49:L52)</f>
        <v>138930222</v>
      </c>
      <c r="L53" s="229"/>
    </row>
    <row r="54" spans="2:15" s="2" customFormat="1" ht="12.75"/>
    <row r="55" spans="2:15" s="2" customFormat="1" ht="12.75"/>
    <row r="56" spans="2:15" ht="14.25" customHeight="1">
      <c r="B56" s="10" t="s">
        <v>263</v>
      </c>
      <c r="D56" s="10"/>
      <c r="E56" s="10"/>
      <c r="F56" s="10"/>
      <c r="G56" s="10"/>
      <c r="H56" s="10"/>
      <c r="I56" s="10"/>
      <c r="J56" s="10"/>
      <c r="K56" s="10"/>
    </row>
    <row r="57" spans="2:15" ht="15.75" customHeight="1">
      <c r="B57" s="48"/>
      <c r="D57" s="10"/>
      <c r="E57" s="10"/>
      <c r="F57" s="10"/>
      <c r="G57" s="10"/>
      <c r="H57" s="10"/>
      <c r="I57" s="10"/>
      <c r="J57" s="10"/>
      <c r="K57" s="10"/>
    </row>
    <row r="58" spans="2:15" s="2" customFormat="1" ht="14.25" customHeight="1">
      <c r="C58" s="11" t="s">
        <v>3</v>
      </c>
    </row>
    <row r="59" spans="2:15" s="2" customFormat="1" ht="12.75" hidden="1">
      <c r="E59" s="11"/>
      <c r="F59" s="11"/>
      <c r="G59" s="11"/>
      <c r="H59" s="11"/>
      <c r="I59" s="11"/>
      <c r="J59" s="11"/>
      <c r="K59" s="11"/>
    </row>
    <row r="60" spans="2:15" s="2" customFormat="1" ht="12.75" hidden="1">
      <c r="B60" s="1" t="s">
        <v>332</v>
      </c>
      <c r="C60" s="11"/>
      <c r="D60" s="11"/>
      <c r="E60" s="11"/>
      <c r="F60" s="11"/>
      <c r="G60" s="11"/>
      <c r="H60" s="11"/>
      <c r="I60" s="11"/>
      <c r="J60" s="11"/>
      <c r="K60" s="11"/>
    </row>
    <row r="61" spans="2:15" s="2" customFormat="1" ht="12.75" hidden="1">
      <c r="C61" s="3"/>
      <c r="D61" s="3"/>
      <c r="E61" s="3"/>
      <c r="F61" s="3"/>
      <c r="G61" s="3"/>
      <c r="H61" s="3"/>
      <c r="I61" s="3"/>
      <c r="J61" s="3"/>
      <c r="K61" s="3"/>
    </row>
    <row r="62" spans="2:15" s="2" customFormat="1" ht="12.75" hidden="1">
      <c r="C62" s="3"/>
      <c r="D62" s="3"/>
      <c r="E62" s="3"/>
      <c r="F62" s="3"/>
      <c r="G62" s="3"/>
      <c r="H62" s="3"/>
      <c r="I62" s="3"/>
      <c r="J62" s="3"/>
      <c r="K62" s="3"/>
    </row>
    <row r="63" spans="2:15" s="2" customFormat="1" ht="12.75" hidden="1">
      <c r="C63" s="3"/>
      <c r="D63" s="3"/>
      <c r="E63" s="3"/>
      <c r="F63" s="3"/>
      <c r="G63" s="3"/>
      <c r="H63" s="3"/>
      <c r="I63" s="3"/>
      <c r="J63" s="3"/>
      <c r="K63" s="3"/>
    </row>
    <row r="64" spans="2:15" s="2" customFormat="1" ht="12.75">
      <c r="C64" s="3"/>
      <c r="D64" s="3"/>
      <c r="E64" s="3"/>
      <c r="F64" s="3"/>
      <c r="G64" s="3"/>
      <c r="H64" s="3"/>
      <c r="I64" s="3"/>
      <c r="J64" s="3"/>
      <c r="K64" s="3"/>
    </row>
    <row r="65" spans="2:13" s="2" customFormat="1" ht="12.75"/>
    <row r="66" spans="2:13" ht="14.25">
      <c r="B66" s="42" t="s">
        <v>264</v>
      </c>
      <c r="D66" s="42"/>
      <c r="E66" s="42"/>
      <c r="F66" s="42"/>
      <c r="G66" s="42"/>
      <c r="H66" s="42"/>
      <c r="I66" s="42"/>
      <c r="J66" s="42"/>
      <c r="K66" s="42"/>
    </row>
    <row r="67" spans="2:13" s="2" customFormat="1" ht="7.5" customHeight="1"/>
    <row r="68" spans="2:13" s="2" customFormat="1" ht="3" customHeight="1"/>
    <row r="69" spans="2:13" s="2" customFormat="1" ht="12.75">
      <c r="C69" s="2" t="s">
        <v>265</v>
      </c>
    </row>
    <row r="70" spans="2:13" s="2" customFormat="1" ht="13.5" customHeight="1">
      <c r="D70" s="2" t="s">
        <v>168</v>
      </c>
      <c r="G70" s="240">
        <v>0</v>
      </c>
      <c r="H70" s="240"/>
      <c r="I70" s="2" t="s">
        <v>169</v>
      </c>
    </row>
    <row r="71" spans="2:13" s="2" customFormat="1" ht="14.25" customHeight="1" thickBot="1">
      <c r="D71" s="2" t="s">
        <v>170</v>
      </c>
      <c r="G71" s="241">
        <v>0</v>
      </c>
      <c r="H71" s="241"/>
      <c r="I71" s="2" t="s">
        <v>169</v>
      </c>
    </row>
    <row r="72" spans="2:13" s="2" customFormat="1" ht="13.5" customHeight="1">
      <c r="D72" s="47"/>
      <c r="E72" s="47" t="s">
        <v>171</v>
      </c>
      <c r="F72" s="47"/>
      <c r="G72" s="267">
        <f>SUM(G70:H71)</f>
        <v>0</v>
      </c>
      <c r="H72" s="267"/>
      <c r="I72" s="2" t="s">
        <v>169</v>
      </c>
    </row>
    <row r="73" spans="2:13" s="2" customFormat="1" ht="6.75" customHeight="1"/>
    <row r="74" spans="2:13" s="2" customFormat="1" ht="6" customHeight="1"/>
    <row r="75" spans="2:13" s="2" customFormat="1" ht="12.75">
      <c r="C75" s="2" t="s">
        <v>266</v>
      </c>
      <c r="L75" s="256" t="s">
        <v>3</v>
      </c>
      <c r="M75" s="256"/>
    </row>
    <row r="76" spans="2:13" s="2" customFormat="1" ht="12.75">
      <c r="D76" s="2" t="s">
        <v>173</v>
      </c>
      <c r="G76" s="6"/>
      <c r="H76" s="6"/>
      <c r="I76" s="240">
        <v>0</v>
      </c>
      <c r="J76" s="240"/>
      <c r="K76" s="2" t="s">
        <v>169</v>
      </c>
    </row>
    <row r="77" spans="2:13" s="2" customFormat="1" thickBot="1">
      <c r="D77" s="268" t="s">
        <v>267</v>
      </c>
      <c r="E77" s="268"/>
      <c r="F77" s="268"/>
      <c r="G77" s="268"/>
      <c r="H77" s="268"/>
      <c r="I77" s="241">
        <v>0</v>
      </c>
      <c r="J77" s="241"/>
      <c r="K77" s="2" t="s">
        <v>169</v>
      </c>
    </row>
    <row r="78" spans="2:13" s="2" customFormat="1" ht="12.75">
      <c r="D78" s="47"/>
      <c r="E78" s="47" t="s">
        <v>171</v>
      </c>
      <c r="F78" s="47"/>
      <c r="G78" s="47"/>
      <c r="H78" s="46"/>
      <c r="I78" s="267">
        <f>SUM(I76:J77)</f>
        <v>0</v>
      </c>
      <c r="J78" s="267"/>
      <c r="K78" s="2" t="s">
        <v>169</v>
      </c>
    </row>
    <row r="79" spans="2:13" s="2" customFormat="1" ht="6" customHeight="1"/>
    <row r="80" spans="2:13" s="2" customFormat="1" ht="12.75"/>
    <row r="81" spans="2:11" s="2" customFormat="1" ht="12.75"/>
    <row r="82" spans="2:11" ht="14.25">
      <c r="B82" s="42" t="s">
        <v>392</v>
      </c>
      <c r="D82" s="42"/>
      <c r="E82" s="42"/>
      <c r="F82" s="42"/>
      <c r="G82" s="42"/>
      <c r="H82" s="42"/>
      <c r="I82" s="42"/>
      <c r="J82" s="42"/>
      <c r="K82" s="42"/>
    </row>
    <row r="83" spans="2:11">
      <c r="C83" s="45" t="s">
        <v>269</v>
      </c>
    </row>
    <row r="84" spans="2:11" s="2" customFormat="1" ht="7.5" customHeight="1"/>
    <row r="85" spans="2:11" s="2" customFormat="1" ht="12.75">
      <c r="C85" s="2" t="s">
        <v>270</v>
      </c>
    </row>
    <row r="86" spans="2:11" s="2" customFormat="1" ht="12.75">
      <c r="J86" s="6" t="s">
        <v>176</v>
      </c>
    </row>
    <row r="87" spans="2:11" s="2" customFormat="1" ht="12.75">
      <c r="C87" s="228"/>
      <c r="D87" s="228"/>
      <c r="E87" s="228" t="s">
        <v>177</v>
      </c>
      <c r="F87" s="228"/>
      <c r="G87" s="228" t="s">
        <v>178</v>
      </c>
      <c r="H87" s="228"/>
      <c r="I87" s="228" t="s">
        <v>158</v>
      </c>
      <c r="J87" s="228"/>
    </row>
    <row r="88" spans="2:11" s="2" customFormat="1" ht="12.75">
      <c r="C88" s="266" t="s">
        <v>179</v>
      </c>
      <c r="D88" s="266"/>
      <c r="E88" s="229">
        <v>481310314</v>
      </c>
      <c r="F88" s="229"/>
      <c r="G88" s="229">
        <v>404815069</v>
      </c>
      <c r="H88" s="229"/>
      <c r="I88" s="229">
        <f>E88-G88</f>
        <v>76495245</v>
      </c>
      <c r="J88" s="229"/>
    </row>
    <row r="89" spans="2:11" s="2" customFormat="1" ht="12.75">
      <c r="C89" s="266" t="s">
        <v>160</v>
      </c>
      <c r="D89" s="266"/>
      <c r="E89" s="229">
        <v>90670572</v>
      </c>
      <c r="F89" s="229"/>
      <c r="G89" s="229">
        <v>87520780</v>
      </c>
      <c r="H89" s="229"/>
      <c r="I89" s="229">
        <f t="shared" ref="I89:I94" si="0">E89-G89</f>
        <v>3149792</v>
      </c>
      <c r="J89" s="229"/>
    </row>
    <row r="90" spans="2:11" s="2" customFormat="1" ht="12.75">
      <c r="C90" s="266" t="s">
        <v>181</v>
      </c>
      <c r="D90" s="266"/>
      <c r="E90" s="229">
        <v>31238621</v>
      </c>
      <c r="F90" s="229"/>
      <c r="G90" s="229">
        <v>30475348</v>
      </c>
      <c r="H90" s="229"/>
      <c r="I90" s="229">
        <f t="shared" si="0"/>
        <v>763273</v>
      </c>
      <c r="J90" s="229"/>
    </row>
    <row r="91" spans="2:11" s="2" customFormat="1" ht="12.75">
      <c r="C91" s="266" t="s">
        <v>182</v>
      </c>
      <c r="D91" s="266"/>
      <c r="E91" s="229">
        <v>6000925</v>
      </c>
      <c r="F91" s="229"/>
      <c r="G91" s="229">
        <v>5318836</v>
      </c>
      <c r="H91" s="229"/>
      <c r="I91" s="229">
        <f t="shared" si="0"/>
        <v>682089</v>
      </c>
      <c r="J91" s="229"/>
    </row>
    <row r="92" spans="2:11" s="2" customFormat="1" ht="12.75">
      <c r="C92" s="266" t="s">
        <v>318</v>
      </c>
      <c r="D92" s="266"/>
      <c r="E92" s="229">
        <v>9369353</v>
      </c>
      <c r="F92" s="229"/>
      <c r="G92" s="229">
        <v>8660598</v>
      </c>
      <c r="H92" s="229"/>
      <c r="I92" s="229">
        <f t="shared" si="0"/>
        <v>708755</v>
      </c>
      <c r="J92" s="229"/>
    </row>
    <row r="93" spans="2:11" s="2" customFormat="1" ht="12.75">
      <c r="C93" s="266" t="s">
        <v>184</v>
      </c>
      <c r="D93" s="266"/>
      <c r="E93" s="229">
        <v>28700584</v>
      </c>
      <c r="F93" s="229"/>
      <c r="G93" s="229">
        <v>24191705</v>
      </c>
      <c r="H93" s="229"/>
      <c r="I93" s="229">
        <f t="shared" si="0"/>
        <v>4508879</v>
      </c>
      <c r="J93" s="229"/>
    </row>
    <row r="94" spans="2:11" s="2" customFormat="1" ht="12.75">
      <c r="C94" s="266" t="s">
        <v>185</v>
      </c>
      <c r="D94" s="266"/>
      <c r="E94" s="229">
        <v>5969805</v>
      </c>
      <c r="F94" s="229"/>
      <c r="G94" s="229">
        <v>4857837</v>
      </c>
      <c r="H94" s="229"/>
      <c r="I94" s="229">
        <f t="shared" si="0"/>
        <v>1111968</v>
      </c>
      <c r="J94" s="229"/>
    </row>
    <row r="95" spans="2:11" s="2" customFormat="1" ht="12.75">
      <c r="C95" s="236"/>
      <c r="D95" s="237"/>
      <c r="E95" s="229"/>
      <c r="F95" s="229"/>
      <c r="G95" s="229"/>
      <c r="H95" s="229"/>
      <c r="I95" s="229"/>
      <c r="J95" s="229"/>
    </row>
    <row r="96" spans="2:11" s="2" customFormat="1" ht="12.75">
      <c r="C96" s="228" t="s">
        <v>161</v>
      </c>
      <c r="D96" s="228"/>
      <c r="E96" s="229">
        <f>SUM(E88:F94)</f>
        <v>653260174</v>
      </c>
      <c r="F96" s="229"/>
      <c r="G96" s="229">
        <f>SUM(G88:H94)</f>
        <v>565840173</v>
      </c>
      <c r="H96" s="229"/>
      <c r="I96" s="229">
        <f>SUM(I88:J94)</f>
        <v>87420001</v>
      </c>
      <c r="J96" s="229"/>
    </row>
    <row r="97" spans="2:13" s="2" customFormat="1" ht="13.5" customHeight="1"/>
    <row r="98" spans="2:13" s="2" customFormat="1" ht="13.5" customHeight="1"/>
    <row r="99" spans="2:13" ht="17.25" customHeight="1">
      <c r="B99" s="42" t="s">
        <v>274</v>
      </c>
      <c r="D99" s="42"/>
      <c r="E99" s="42"/>
      <c r="F99" s="42"/>
      <c r="G99" s="42"/>
      <c r="H99" s="42"/>
      <c r="I99" s="42"/>
      <c r="J99" s="42"/>
      <c r="K99" s="42"/>
    </row>
    <row r="100" spans="2:13">
      <c r="C100" s="45" t="s">
        <v>269</v>
      </c>
    </row>
    <row r="101" spans="2:13" s="2" customFormat="1" ht="6.75" customHeight="1"/>
    <row r="102" spans="2:13" s="2" customFormat="1" ht="12.75">
      <c r="C102" s="2" t="s">
        <v>275</v>
      </c>
    </row>
    <row r="103" spans="2:13" s="2" customFormat="1" ht="12.75">
      <c r="K103" s="6" t="s">
        <v>176</v>
      </c>
    </row>
    <row r="104" spans="2:13" s="2" customFormat="1" ht="12.75">
      <c r="C104" s="230"/>
      <c r="D104" s="231"/>
      <c r="E104" s="230" t="s">
        <v>276</v>
      </c>
      <c r="F104" s="231"/>
      <c r="G104" s="230" t="s">
        <v>277</v>
      </c>
      <c r="H104" s="261"/>
      <c r="I104" s="231"/>
      <c r="J104" s="230" t="s">
        <v>278</v>
      </c>
      <c r="K104" s="231"/>
    </row>
    <row r="105" spans="2:13" s="2" customFormat="1" ht="12.75">
      <c r="C105" s="232"/>
      <c r="D105" s="233"/>
      <c r="E105" s="230"/>
      <c r="F105" s="231"/>
      <c r="G105" s="230"/>
      <c r="H105" s="261"/>
      <c r="I105" s="231"/>
      <c r="J105" s="230"/>
      <c r="K105" s="231"/>
      <c r="L105" s="262" t="s">
        <v>336</v>
      </c>
      <c r="M105" s="262"/>
    </row>
    <row r="106" spans="2:13" s="2" customFormat="1" ht="12.75">
      <c r="C106" s="232"/>
      <c r="D106" s="233"/>
      <c r="E106" s="230"/>
      <c r="F106" s="231"/>
      <c r="G106" s="230"/>
      <c r="H106" s="261"/>
      <c r="I106" s="231"/>
      <c r="J106" s="230"/>
      <c r="K106" s="231"/>
    </row>
    <row r="107" spans="2:13" s="2" customFormat="1" ht="12.75">
      <c r="C107" s="232"/>
      <c r="D107" s="233"/>
      <c r="E107" s="230"/>
      <c r="F107" s="231"/>
      <c r="G107" s="230"/>
      <c r="H107" s="261"/>
      <c r="I107" s="231"/>
      <c r="J107" s="230"/>
      <c r="K107" s="231"/>
    </row>
    <row r="108" spans="2:13" s="2" customFormat="1" ht="12.75">
      <c r="C108" s="230" t="s">
        <v>280</v>
      </c>
      <c r="D108" s="231"/>
      <c r="E108" s="230"/>
      <c r="F108" s="231"/>
      <c r="G108" s="230"/>
      <c r="H108" s="261"/>
      <c r="I108" s="231"/>
      <c r="J108" s="230"/>
      <c r="K108" s="231"/>
    </row>
    <row r="109" spans="2:13" s="2" customFormat="1" ht="12.75">
      <c r="C109" s="181"/>
      <c r="D109" s="181"/>
      <c r="E109" s="181"/>
      <c r="F109" s="181"/>
      <c r="G109" s="181"/>
      <c r="H109" s="181"/>
      <c r="I109" s="181"/>
      <c r="J109" s="181"/>
      <c r="K109" s="181"/>
    </row>
    <row r="110" spans="2:13" s="2" customFormat="1" ht="12.75">
      <c r="C110" s="181"/>
      <c r="D110" s="181"/>
      <c r="E110" s="181"/>
      <c r="F110" s="181"/>
      <c r="G110" s="181"/>
      <c r="H110" s="181"/>
      <c r="I110" s="181"/>
      <c r="J110" s="181"/>
      <c r="K110" s="181"/>
    </row>
    <row r="111" spans="2:13" ht="14.25">
      <c r="B111" s="42" t="s">
        <v>281</v>
      </c>
      <c r="D111" s="42"/>
      <c r="E111" s="42"/>
      <c r="F111" s="42"/>
      <c r="G111" s="42"/>
      <c r="H111" s="42"/>
      <c r="I111" s="42"/>
      <c r="J111" s="42"/>
      <c r="K111" s="42"/>
    </row>
    <row r="112" spans="2:13" s="2" customFormat="1" ht="7.5" customHeight="1"/>
    <row r="113" spans="2:13" s="2" customFormat="1" ht="12.75">
      <c r="C113" s="2" t="s">
        <v>282</v>
      </c>
    </row>
    <row r="114" spans="2:13" s="2" customFormat="1" ht="12.75">
      <c r="J114" s="6" t="s">
        <v>176</v>
      </c>
    </row>
    <row r="115" spans="2:13" s="2" customFormat="1" ht="12.75">
      <c r="C115" s="230" t="s">
        <v>283</v>
      </c>
      <c r="D115" s="231"/>
      <c r="E115" s="230" t="s">
        <v>284</v>
      </c>
      <c r="F115" s="231"/>
      <c r="G115" s="230" t="s">
        <v>285</v>
      </c>
      <c r="H115" s="231"/>
      <c r="I115" s="230" t="s">
        <v>286</v>
      </c>
      <c r="J115" s="231"/>
    </row>
    <row r="116" spans="2:13" s="2" customFormat="1" ht="12.75">
      <c r="C116" s="232"/>
      <c r="D116" s="233"/>
      <c r="E116" s="230"/>
      <c r="F116" s="231"/>
      <c r="G116" s="230"/>
      <c r="H116" s="231"/>
      <c r="I116" s="230"/>
      <c r="J116" s="231"/>
      <c r="L116" s="256" t="s">
        <v>3</v>
      </c>
      <c r="M116" s="256"/>
    </row>
    <row r="117" spans="2:13" s="2" customFormat="1" ht="12.75">
      <c r="C117" s="232"/>
      <c r="D117" s="233"/>
      <c r="E117" s="230"/>
      <c r="F117" s="231"/>
      <c r="G117" s="230"/>
      <c r="H117" s="231"/>
      <c r="I117" s="230"/>
      <c r="J117" s="231"/>
    </row>
    <row r="118" spans="2:13" s="2" customFormat="1" ht="12.75">
      <c r="C118" s="257"/>
      <c r="D118" s="258"/>
      <c r="E118" s="259"/>
      <c r="F118" s="260"/>
      <c r="G118" s="259"/>
      <c r="H118" s="260"/>
      <c r="I118" s="259"/>
      <c r="J118" s="260"/>
    </row>
    <row r="119" spans="2:13" s="2" customFormat="1" ht="13.5" customHeight="1">
      <c r="C119" s="230" t="s">
        <v>280</v>
      </c>
      <c r="D119" s="231"/>
      <c r="E119" s="230"/>
      <c r="F119" s="231"/>
      <c r="G119" s="230"/>
      <c r="H119" s="231"/>
      <c r="I119" s="230"/>
      <c r="J119" s="231"/>
    </row>
    <row r="120" spans="2:13" s="2" customFormat="1" ht="13.5" customHeight="1"/>
    <row r="121" spans="2:13" s="2" customFormat="1" ht="12.75"/>
    <row r="122" spans="2:13" ht="14.25">
      <c r="B122" s="42" t="s">
        <v>287</v>
      </c>
      <c r="C122" s="42"/>
      <c r="D122" s="42"/>
      <c r="E122" s="42"/>
      <c r="F122" s="42"/>
      <c r="G122" s="42"/>
      <c r="H122" s="42"/>
      <c r="I122" s="42"/>
      <c r="J122" s="42"/>
    </row>
    <row r="123" spans="2:13" s="2" customFormat="1" ht="7.5" customHeight="1"/>
    <row r="124" spans="2:13" s="2" customFormat="1" ht="12.75">
      <c r="C124" s="2" t="s">
        <v>288</v>
      </c>
    </row>
    <row r="125" spans="2:13" s="2" customFormat="1" ht="12.75"/>
    <row r="126" spans="2:13" s="2" customFormat="1" ht="12.75"/>
    <row r="127" spans="2:13" ht="14.25">
      <c r="B127" s="42" t="s">
        <v>289</v>
      </c>
      <c r="D127" s="42"/>
      <c r="E127" s="42"/>
      <c r="F127" s="42"/>
      <c r="G127" s="42"/>
      <c r="H127" s="42"/>
      <c r="I127" s="42"/>
      <c r="J127" s="42"/>
      <c r="K127" s="42"/>
    </row>
    <row r="128" spans="2:13" ht="14.25">
      <c r="B128" s="42" t="s">
        <v>203</v>
      </c>
      <c r="D128" s="42"/>
      <c r="E128" s="42"/>
      <c r="F128" s="42"/>
      <c r="G128" s="42"/>
      <c r="H128" s="42"/>
      <c r="I128" s="42"/>
      <c r="J128" s="42"/>
      <c r="K128" s="42"/>
    </row>
    <row r="129" spans="3:3" s="2" customFormat="1" ht="7.5" customHeight="1"/>
    <row r="130" spans="3:3" s="2" customFormat="1" ht="12.75">
      <c r="C130" s="62" t="s">
        <v>288</v>
      </c>
    </row>
    <row r="131" spans="3:3" s="2" customFormat="1" ht="12.75"/>
    <row r="132" spans="3:3" s="2" customFormat="1" ht="12.75"/>
    <row r="133" spans="3:3" s="2" customFormat="1" ht="12.75"/>
    <row r="134" spans="3:3" s="2" customFormat="1" ht="12.75"/>
    <row r="135" spans="3:3" s="2" customFormat="1" ht="12.75"/>
    <row r="136" spans="3:3" s="2" customFormat="1" ht="12.75"/>
    <row r="137" spans="3:3" s="2" customFormat="1" ht="12.75"/>
  </sheetData>
  <mergeCells count="125">
    <mergeCell ref="C118:D118"/>
    <mergeCell ref="E118:F118"/>
    <mergeCell ref="G118:H118"/>
    <mergeCell ref="I118:J118"/>
    <mergeCell ref="C119:D119"/>
    <mergeCell ref="E119:F119"/>
    <mergeCell ref="G119:H119"/>
    <mergeCell ref="I119:J119"/>
    <mergeCell ref="C116:D116"/>
    <mergeCell ref="E116:F116"/>
    <mergeCell ref="G116:H116"/>
    <mergeCell ref="I116:J116"/>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L105:M105"/>
    <mergeCell ref="C106:D106"/>
    <mergeCell ref="E106:F106"/>
    <mergeCell ref="G106:I106"/>
    <mergeCell ref="J106:K106"/>
    <mergeCell ref="C107:D107"/>
    <mergeCell ref="E107:F107"/>
    <mergeCell ref="G107:I107"/>
    <mergeCell ref="J107:K107"/>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89:D89"/>
    <mergeCell ref="E89:F89"/>
    <mergeCell ref="G89:H89"/>
    <mergeCell ref="I89:J89"/>
    <mergeCell ref="C90:D90"/>
    <mergeCell ref="E90:F90"/>
    <mergeCell ref="G90:H90"/>
    <mergeCell ref="I90:J90"/>
    <mergeCell ref="I78:J78"/>
    <mergeCell ref="C87:D87"/>
    <mergeCell ref="E87:F87"/>
    <mergeCell ref="G87:H87"/>
    <mergeCell ref="I87:J87"/>
    <mergeCell ref="C88:D88"/>
    <mergeCell ref="E88:F88"/>
    <mergeCell ref="G88:H88"/>
    <mergeCell ref="I88:J88"/>
    <mergeCell ref="G71:H71"/>
    <mergeCell ref="G72:H72"/>
    <mergeCell ref="L75:M75"/>
    <mergeCell ref="I76:J76"/>
    <mergeCell ref="D77:H77"/>
    <mergeCell ref="I77:J77"/>
    <mergeCell ref="C53:D53"/>
    <mergeCell ref="E53:F53"/>
    <mergeCell ref="G53:H53"/>
    <mergeCell ref="I53:J53"/>
    <mergeCell ref="K53:L53"/>
    <mergeCell ref="G70:H70"/>
    <mergeCell ref="C51:D51"/>
    <mergeCell ref="E51:F51"/>
    <mergeCell ref="G51:H51"/>
    <mergeCell ref="I51:J51"/>
    <mergeCell ref="K51:L51"/>
    <mergeCell ref="C52:D52"/>
    <mergeCell ref="E52:F52"/>
    <mergeCell ref="G52:H52"/>
    <mergeCell ref="I52:J52"/>
    <mergeCell ref="K52:L52"/>
    <mergeCell ref="C49:D49"/>
    <mergeCell ref="E49:F49"/>
    <mergeCell ref="G49:H49"/>
    <mergeCell ref="I49:J49"/>
    <mergeCell ref="K49:L49"/>
    <mergeCell ref="C50:D50"/>
    <mergeCell ref="E50:F50"/>
    <mergeCell ref="G50:H50"/>
    <mergeCell ref="I50:J50"/>
    <mergeCell ref="K50:L50"/>
    <mergeCell ref="C2:L2"/>
    <mergeCell ref="C6:K6"/>
    <mergeCell ref="C30:K30"/>
    <mergeCell ref="C34:K34"/>
    <mergeCell ref="C38:K38"/>
    <mergeCell ref="C48:D48"/>
    <mergeCell ref="E48:F48"/>
    <mergeCell ref="G48:H48"/>
    <mergeCell ref="I48:J48"/>
    <mergeCell ref="K48:L48"/>
  </mergeCells>
  <phoneticPr fontId="4"/>
  <printOptions horizontalCentered="1"/>
  <pageMargins left="0" right="0" top="0.39370078740157483" bottom="0" header="0" footer="0"/>
  <pageSetup paperSize="9" scale="99" firstPageNumber="31" orientation="portrait" useFirstPageNumber="1" verticalDpi="300" r:id="rId1"/>
  <rowBreaks count="1" manualBreakCount="1">
    <brk id="5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注記（法人全体用）</vt:lpstr>
      <vt:lpstr>本部</vt:lpstr>
      <vt:lpstr>丘介護</vt:lpstr>
      <vt:lpstr>奄美</vt:lpstr>
      <vt:lpstr>園介護</vt:lpstr>
      <vt:lpstr>原宿介護</vt:lpstr>
      <vt:lpstr>ホーム介護</vt:lpstr>
      <vt:lpstr>丘措置</vt:lpstr>
      <vt:lpstr>園措置</vt:lpstr>
      <vt:lpstr>ホーム措置</vt:lpstr>
      <vt:lpstr>天使</vt:lpstr>
      <vt:lpstr>園保育園</vt:lpstr>
      <vt:lpstr>平和</vt:lpstr>
      <vt:lpstr>病院本体</vt:lpstr>
      <vt:lpstr>病院公益</vt:lpstr>
      <vt:lpstr>原宿公益</vt:lpstr>
      <vt:lpstr>ホーム公益</vt:lpstr>
      <vt:lpstr>深谷</vt:lpstr>
      <vt:lpstr>本部収益</vt:lpstr>
      <vt:lpstr>ホーム介護!Print_Area</vt:lpstr>
      <vt:lpstr>ホーム公益!Print_Area</vt:lpstr>
      <vt:lpstr>ホーム措置!Print_Area</vt:lpstr>
      <vt:lpstr>園介護!Print_Area</vt:lpstr>
      <vt:lpstr>園措置!Print_Area</vt:lpstr>
      <vt:lpstr>園保育園!Print_Area</vt:lpstr>
      <vt:lpstr>奄美!Print_Area</vt:lpstr>
      <vt:lpstr>丘介護!Print_Area</vt:lpstr>
      <vt:lpstr>丘措置!Print_Area</vt:lpstr>
      <vt:lpstr>原宿介護!Print_Area</vt:lpstr>
      <vt:lpstr>原宿公益!Print_Area</vt:lpstr>
      <vt:lpstr>深谷!Print_Area</vt:lpstr>
      <vt:lpstr>'注記（法人全体用）'!Print_Area</vt:lpstr>
      <vt:lpstr>天使!Print_Area</vt:lpstr>
      <vt:lpstr>病院公益!Print_Area</vt:lpstr>
      <vt:lpstr>病院本体!Print_Area</vt:lpstr>
      <vt:lpstr>平和!Print_Area</vt:lpstr>
      <vt:lpstr>本部!Print_Area</vt:lpstr>
      <vt:lpstr>本部収益!Print_Area</vt:lpstr>
    </vt:vector>
  </TitlesOfParts>
  <Manager/>
  <Company>株式会社 明治安田生活福祉研究所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Y.Takahashi</dc:creator>
  <cp:keywords/>
  <dc:description/>
  <cp:lastModifiedBy>honbu03</cp:lastModifiedBy>
  <cp:revision/>
  <cp:lastPrinted>2021-06-03T04:53:00Z</cp:lastPrinted>
  <dcterms:created xsi:type="dcterms:W3CDTF">2008-06-06T01:55:09Z</dcterms:created>
  <dcterms:modified xsi:type="dcterms:W3CDTF">2021-06-03T05:01:49Z</dcterms:modified>
  <cp:category/>
  <cp:contentStatus/>
</cp:coreProperties>
</file>